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" sheetId="1" r:id="rId1"/>
  </sheets>
  <definedNames>
    <definedName name="_xlnm.Print_Area" localSheetId="0">'2016'!$A$1:$D$44</definedName>
    <definedName name="_xlnm.Print_Titles" localSheetId="0">'2016'!$4:$4</definedName>
  </definedNames>
  <calcPr fullCalcOnLoad="1"/>
</workbook>
</file>

<file path=xl/sharedStrings.xml><?xml version="1.0" encoding="utf-8"?>
<sst xmlns="http://schemas.openxmlformats.org/spreadsheetml/2006/main" count="46" uniqueCount="20">
  <si>
    <t>Отчет  об исполнении государственных и муниципальных программ  Андреевского сельского поселения за 2016 год</t>
  </si>
  <si>
    <t>(руб.)</t>
  </si>
  <si>
    <t>№ п/п</t>
  </si>
  <si>
    <t>Наименование  программ</t>
  </si>
  <si>
    <t>Уточненный годовой план на 01.01.2017</t>
  </si>
  <si>
    <t>Исполнено на 01.01.2017</t>
  </si>
  <si>
    <t>% исполнения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</si>
  <si>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</si>
  <si>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в том числе:</t>
  </si>
  <si>
    <t>федеральный бюджет</t>
  </si>
  <si>
    <t>областной бюджет</t>
  </si>
  <si>
    <t>местный бюджет</t>
  </si>
  <si>
    <t>Муниципальная программа "Сохранение и развитие культуры муниципального образования Андреевское сельское поселение на 2014-2016 годы"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</si>
  <si>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</si>
  <si>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 xml:space="preserve"> Муниципальная программа "Комплексная программа благоустройства территории Андреевского сельского поселения на 2014-2016 годы"</t>
  </si>
  <si>
    <t xml:space="preserve"> Муниципальная программа "Устойчивое развитие сельских территорий Андреевского сельского поселения на 2014-2017 годы"</t>
  </si>
  <si>
    <t>Муниципальная программа «Развитие системы пожарной безопасности на территории Андреевского сельского поселения на период 2014-2016 годов»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</si>
  <si>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</si>
  <si>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Государственная программа Владимирской области "Управление государственными финансами и государственным долгом Владимирской области"</t>
  </si>
  <si>
    <t>Всего: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</si>
</sst>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@"/>
    <numFmt numFmtId="167" formatCode="#,##0.00"/>
    <numFmt numFmtId="168" formatCode="0.00"/>
    <numFmt numFmtId="169" formatCode="0"/>
    <numFmt numFmtId="170" formatCode="#,##0.00000"/>
  </numFmts>
  <fonts count="2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2" fillId="0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7" fillId="0" borderId="2" xfId="0" applyFont="1" applyFill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10" fillId="0" borderId="2" xfId="0" applyNumberFormat="1" applyFont="1" applyFill="1" applyBorder="1" applyAlignment="1">
      <alignment horizontal="left" vertical="center" wrapText="1"/>
    </xf>
    <xf numFmtId="168" fontId="10" fillId="0" borderId="2" xfId="0" applyNumberFormat="1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left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2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8" fontId="7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7" fillId="2" borderId="2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center" wrapText="1"/>
    </xf>
    <xf numFmtId="169" fontId="13" fillId="0" borderId="2" xfId="0" applyNumberFormat="1" applyFont="1" applyFill="1" applyBorder="1" applyAlignment="1">
      <alignment horizontal="center" vertical="center" wrapText="1"/>
    </xf>
    <xf numFmtId="169" fontId="11" fillId="0" borderId="2" xfId="0" applyNumberFormat="1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left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9" fillId="0" borderId="2" xfId="0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16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zoomScale="80" zoomScaleNormal="80" zoomScaleSheetLayoutView="50" workbookViewId="0" topLeftCell="A36">
      <selection activeCell="D54" sqref="D54"/>
    </sheetView>
  </sheetViews>
  <sheetFormatPr defaultColWidth="9.00390625" defaultRowHeight="12.75"/>
  <cols>
    <col min="1" max="1" width="5.75390625" style="1" customWidth="1"/>
    <col min="2" max="2" width="49.75390625" style="2" customWidth="1"/>
    <col min="3" max="3" width="18.125" style="3" customWidth="1"/>
    <col min="4" max="4" width="17.875" style="3" customWidth="1"/>
    <col min="5" max="5" width="0" style="2" hidden="1" customWidth="1"/>
    <col min="6" max="16384" width="9.125" style="2" customWidth="1"/>
  </cols>
  <sheetData>
    <row r="2" spans="1:5" ht="36" customHeight="1">
      <c r="A2" s="4" t="s">
        <v>0</v>
      </c>
      <c r="B2" s="4"/>
      <c r="C2" s="4"/>
      <c r="D2" s="4"/>
      <c r="E2" s="4"/>
    </row>
    <row r="3" spans="2:4" ht="19.5" customHeight="1">
      <c r="B3" s="5"/>
      <c r="C3" s="6"/>
      <c r="D3" s="6" t="s">
        <v>1</v>
      </c>
    </row>
    <row r="4" spans="1:5" s="11" customFormat="1" ht="43.5" customHeight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</row>
    <row r="5" spans="1:5" s="17" customFormat="1" ht="57.75" customHeight="1">
      <c r="A5" s="12">
        <v>1</v>
      </c>
      <c r="B5" s="13" t="s">
        <v>7</v>
      </c>
      <c r="C5" s="14">
        <f>C9</f>
        <v>1027588.52</v>
      </c>
      <c r="D5" s="15">
        <f>D7+D8+D9</f>
        <v>1027588.52</v>
      </c>
      <c r="E5" s="16">
        <f>D5/C5*100</f>
        <v>100</v>
      </c>
    </row>
    <row r="6" spans="1:5" s="17" customFormat="1" ht="12.75">
      <c r="A6" s="12"/>
      <c r="B6" s="18" t="s">
        <v>8</v>
      </c>
      <c r="C6" s="19"/>
      <c r="D6" s="20"/>
      <c r="E6" s="16"/>
    </row>
    <row r="7" spans="1:5" s="25" customFormat="1" ht="12.75" hidden="1">
      <c r="A7" s="21"/>
      <c r="B7" s="22" t="s">
        <v>9</v>
      </c>
      <c r="C7" s="23">
        <v>0</v>
      </c>
      <c r="D7" s="24">
        <v>0</v>
      </c>
      <c r="E7" s="16" t="e">
        <f aca="true" t="shared" si="0" ref="E7:E13">D7/C7*100</f>
        <v>#DIV/0!</v>
      </c>
    </row>
    <row r="8" spans="1:5" s="25" customFormat="1" ht="12.75" hidden="1">
      <c r="A8" s="21"/>
      <c r="B8" s="22" t="s">
        <v>10</v>
      </c>
      <c r="C8" s="23">
        <v>0</v>
      </c>
      <c r="D8" s="24">
        <v>0</v>
      </c>
      <c r="E8" s="16" t="e">
        <f t="shared" si="0"/>
        <v>#DIV/0!</v>
      </c>
    </row>
    <row r="9" spans="1:5" s="25" customFormat="1" ht="16.5" customHeight="1">
      <c r="A9" s="21"/>
      <c r="B9" s="26" t="s">
        <v>11</v>
      </c>
      <c r="C9" s="23">
        <v>1027588.52</v>
      </c>
      <c r="D9" s="24">
        <v>1027588.52</v>
      </c>
      <c r="E9" s="27">
        <f t="shared" si="0"/>
        <v>100</v>
      </c>
    </row>
    <row r="10" spans="1:5" s="25" customFormat="1" ht="12.75" hidden="1">
      <c r="A10" s="21"/>
      <c r="B10" s="28" t="s">
        <v>10</v>
      </c>
      <c r="C10" s="29">
        <v>0</v>
      </c>
      <c r="D10" s="24">
        <v>0</v>
      </c>
      <c r="E10" s="16" t="e">
        <f t="shared" si="0"/>
        <v>#DIV/0!</v>
      </c>
    </row>
    <row r="11" spans="1:5" s="25" customFormat="1" ht="12.75" hidden="1">
      <c r="A11" s="21"/>
      <c r="B11" s="30" t="s">
        <v>11</v>
      </c>
      <c r="C11" s="29">
        <v>0</v>
      </c>
      <c r="D11" s="24">
        <v>0</v>
      </c>
      <c r="E11" s="16" t="e">
        <f t="shared" si="0"/>
        <v>#DIV/0!</v>
      </c>
    </row>
    <row r="12" spans="1:5" s="25" customFormat="1" ht="12.75" hidden="1">
      <c r="A12" s="21"/>
      <c r="B12" s="26" t="s">
        <v>11</v>
      </c>
      <c r="C12" s="29">
        <v>0</v>
      </c>
      <c r="D12" s="24">
        <v>0</v>
      </c>
      <c r="E12" s="16" t="e">
        <f t="shared" si="0"/>
        <v>#DIV/0!</v>
      </c>
    </row>
    <row r="13" spans="1:5" s="25" customFormat="1" ht="49.5" customHeight="1">
      <c r="A13" s="12">
        <v>2</v>
      </c>
      <c r="B13" s="31" t="s">
        <v>12</v>
      </c>
      <c r="C13" s="19">
        <f>SUM(C15:C17)</f>
        <v>15480223.78</v>
      </c>
      <c r="D13" s="20">
        <f>SUM(D15:D17)</f>
        <v>15411323.78</v>
      </c>
      <c r="E13" s="16">
        <f t="shared" si="0"/>
        <v>99.5549159948901</v>
      </c>
    </row>
    <row r="14" spans="1:5" s="25" customFormat="1" ht="12.75">
      <c r="A14" s="12"/>
      <c r="B14" s="18" t="s">
        <v>8</v>
      </c>
      <c r="C14" s="14"/>
      <c r="D14" s="15"/>
      <c r="E14" s="16"/>
    </row>
    <row r="15" spans="1:5" s="25" customFormat="1" ht="12.75" hidden="1">
      <c r="A15" s="21"/>
      <c r="B15" s="22" t="s">
        <v>9</v>
      </c>
      <c r="C15" s="32">
        <v>0</v>
      </c>
      <c r="D15" s="33">
        <v>0</v>
      </c>
      <c r="E15" s="16" t="e">
        <f aca="true" t="shared" si="1" ref="E15:E18">D15/C15*100</f>
        <v>#DIV/0!</v>
      </c>
    </row>
    <row r="16" spans="1:5" s="35" customFormat="1" ht="12.75">
      <c r="A16" s="34"/>
      <c r="B16" s="22" t="s">
        <v>10</v>
      </c>
      <c r="C16" s="32">
        <v>3638100</v>
      </c>
      <c r="D16" s="33">
        <v>3569300</v>
      </c>
      <c r="E16" s="27">
        <f t="shared" si="1"/>
        <v>98.10890299881805</v>
      </c>
    </row>
    <row r="17" spans="1:5" s="35" customFormat="1" ht="12.75">
      <c r="A17" s="34"/>
      <c r="B17" s="26" t="s">
        <v>11</v>
      </c>
      <c r="C17" s="32">
        <v>11842123.78</v>
      </c>
      <c r="D17" s="33">
        <v>11842023.78</v>
      </c>
      <c r="E17" s="27">
        <f t="shared" si="1"/>
        <v>99.99915555687596</v>
      </c>
    </row>
    <row r="18" spans="1:5" s="40" customFormat="1" ht="46.5" customHeight="1">
      <c r="A18" s="36">
        <v>3</v>
      </c>
      <c r="B18" s="37" t="s">
        <v>13</v>
      </c>
      <c r="C18" s="38">
        <f>C22</f>
        <v>1000199.71</v>
      </c>
      <c r="D18" s="39">
        <f>D22</f>
        <v>1000199.71</v>
      </c>
      <c r="E18" s="16">
        <f t="shared" si="1"/>
        <v>100</v>
      </c>
    </row>
    <row r="19" spans="1:5" s="40" customFormat="1" ht="12.75">
      <c r="A19" s="36"/>
      <c r="B19" s="18" t="s">
        <v>8</v>
      </c>
      <c r="C19" s="41"/>
      <c r="D19" s="20"/>
      <c r="E19" s="27"/>
    </row>
    <row r="20" spans="1:5" s="46" customFormat="1" ht="12.75" hidden="1">
      <c r="A20" s="42"/>
      <c r="B20" s="22" t="s">
        <v>9</v>
      </c>
      <c r="C20" s="43">
        <v>0</v>
      </c>
      <c r="D20" s="44">
        <v>0</v>
      </c>
      <c r="E20" s="45">
        <v>0</v>
      </c>
    </row>
    <row r="21" spans="1:5" s="46" customFormat="1" ht="15" customHeight="1" hidden="1">
      <c r="A21" s="42"/>
      <c r="B21" s="22" t="s">
        <v>10</v>
      </c>
      <c r="C21" s="43">
        <v>0</v>
      </c>
      <c r="D21" s="44">
        <v>0</v>
      </c>
      <c r="E21" s="45">
        <v>0</v>
      </c>
    </row>
    <row r="22" spans="1:5" s="46" customFormat="1" ht="14.25" customHeight="1">
      <c r="A22" s="42"/>
      <c r="B22" s="26" t="s">
        <v>11</v>
      </c>
      <c r="C22" s="38">
        <v>1000199.71</v>
      </c>
      <c r="D22" s="24">
        <v>1000199.71</v>
      </c>
      <c r="E22" s="27">
        <f aca="true" t="shared" si="2" ref="E22:E23">D22/C22*100</f>
        <v>100</v>
      </c>
    </row>
    <row r="23" spans="1:5" s="40" customFormat="1" ht="48" customHeight="1">
      <c r="A23" s="36">
        <v>4</v>
      </c>
      <c r="B23" s="47" t="s">
        <v>14</v>
      </c>
      <c r="C23" s="48">
        <f>C27</f>
        <v>5384033.08</v>
      </c>
      <c r="D23" s="15">
        <f>D26+D27</f>
        <v>5189709.84</v>
      </c>
      <c r="E23" s="16">
        <f t="shared" si="2"/>
        <v>96.39074951597436</v>
      </c>
    </row>
    <row r="24" spans="1:5" s="40" customFormat="1" ht="14.25" customHeight="1">
      <c r="A24" s="36"/>
      <c r="B24" s="18" t="s">
        <v>8</v>
      </c>
      <c r="C24" s="48"/>
      <c r="D24" s="20"/>
      <c r="E24" s="16"/>
    </row>
    <row r="25" spans="1:5" s="46" customFormat="1" ht="13.5" customHeight="1" hidden="1">
      <c r="A25" s="42"/>
      <c r="B25" s="22" t="s">
        <v>9</v>
      </c>
      <c r="C25" s="49">
        <v>0</v>
      </c>
      <c r="D25" s="44">
        <v>0</v>
      </c>
      <c r="E25" s="45">
        <v>0</v>
      </c>
    </row>
    <row r="26" spans="1:5" s="46" customFormat="1" ht="12.75" customHeight="1">
      <c r="A26" s="42"/>
      <c r="B26" s="22" t="s">
        <v>10</v>
      </c>
      <c r="C26" s="49"/>
      <c r="D26" s="24"/>
      <c r="E26" s="27" t="e">
        <f aca="true" t="shared" si="3" ref="E26:E27">D26/C26*100</f>
        <v>#DIV/0!</v>
      </c>
    </row>
    <row r="27" spans="1:5" s="46" customFormat="1" ht="12.75">
      <c r="A27" s="42"/>
      <c r="B27" s="26" t="s">
        <v>11</v>
      </c>
      <c r="C27" s="49">
        <v>5384033.08</v>
      </c>
      <c r="D27" s="24">
        <v>5189709.84</v>
      </c>
      <c r="E27" s="27">
        <f t="shared" si="3"/>
        <v>96.39074951597436</v>
      </c>
    </row>
    <row r="28" spans="1:5" s="46" customFormat="1" ht="12.75" hidden="1">
      <c r="A28" s="36">
        <v>8</v>
      </c>
      <c r="B28" s="47" t="s">
        <v>15</v>
      </c>
      <c r="C28" s="50">
        <f>C29</f>
        <v>0</v>
      </c>
      <c r="D28" s="51">
        <f>D29</f>
        <v>0</v>
      </c>
      <c r="E28" s="52">
        <v>0</v>
      </c>
    </row>
    <row r="29" spans="1:5" s="46" customFormat="1" ht="15" customHeight="1" hidden="1">
      <c r="A29" s="42"/>
      <c r="B29" s="26" t="s">
        <v>11</v>
      </c>
      <c r="C29" s="50">
        <v>0</v>
      </c>
      <c r="D29" s="44">
        <v>0</v>
      </c>
      <c r="E29" s="45">
        <v>0</v>
      </c>
    </row>
    <row r="30" spans="1:5" s="40" customFormat="1" ht="48.75" customHeight="1">
      <c r="A30" s="36">
        <v>5</v>
      </c>
      <c r="B30" s="47" t="s">
        <v>16</v>
      </c>
      <c r="C30" s="14">
        <f>C32</f>
        <v>387708.15</v>
      </c>
      <c r="D30" s="15">
        <f>D32</f>
        <v>387708.15</v>
      </c>
      <c r="E30" s="16">
        <f>D30/C30*100</f>
        <v>100</v>
      </c>
    </row>
    <row r="31" spans="1:5" s="40" customFormat="1" ht="14.25" customHeight="1">
      <c r="A31" s="36"/>
      <c r="B31" s="18" t="s">
        <v>8</v>
      </c>
      <c r="C31" s="53"/>
      <c r="D31" s="20"/>
      <c r="E31" s="16"/>
    </row>
    <row r="32" spans="1:5" s="25" customFormat="1" ht="14.25" customHeight="1">
      <c r="A32" s="21"/>
      <c r="B32" s="26" t="s">
        <v>11</v>
      </c>
      <c r="C32" s="23">
        <v>387708.15</v>
      </c>
      <c r="D32" s="24">
        <v>387708.15</v>
      </c>
      <c r="E32" s="27">
        <f aca="true" t="shared" si="4" ref="E32:E33">D32/C32*100</f>
        <v>100</v>
      </c>
    </row>
    <row r="33" spans="1:5" s="40" customFormat="1" ht="70.5" customHeight="1">
      <c r="A33" s="36">
        <v>6</v>
      </c>
      <c r="B33" s="47" t="s">
        <v>17</v>
      </c>
      <c r="C33" s="14">
        <f>C35</f>
        <v>188839.2</v>
      </c>
      <c r="D33" s="15">
        <f>D35</f>
        <v>188839.2</v>
      </c>
      <c r="E33" s="16">
        <f t="shared" si="4"/>
        <v>100</v>
      </c>
    </row>
    <row r="34" spans="1:5" s="40" customFormat="1" ht="14.25" customHeight="1">
      <c r="A34" s="36"/>
      <c r="B34" s="18" t="s">
        <v>8</v>
      </c>
      <c r="C34" s="53"/>
      <c r="D34" s="20"/>
      <c r="E34" s="16"/>
    </row>
    <row r="35" spans="1:5" s="25" customFormat="1" ht="14.25" customHeight="1">
      <c r="A35" s="21"/>
      <c r="B35" s="26" t="s">
        <v>11</v>
      </c>
      <c r="C35" s="23">
        <v>188839.2</v>
      </c>
      <c r="D35" s="24">
        <v>188839.2</v>
      </c>
      <c r="E35" s="27">
        <f aca="true" t="shared" si="5" ref="E35:E36">D35/C35*100</f>
        <v>100</v>
      </c>
    </row>
    <row r="36" spans="1:5" s="25" customFormat="1" ht="43.5" customHeight="1">
      <c r="A36" s="12">
        <v>7</v>
      </c>
      <c r="B36" s="18" t="s">
        <v>18</v>
      </c>
      <c r="C36" s="19">
        <f>C38</f>
        <v>144100</v>
      </c>
      <c r="D36" s="20">
        <f>D38</f>
        <v>81246.2</v>
      </c>
      <c r="E36" s="16">
        <f t="shared" si="5"/>
        <v>56.381818181818176</v>
      </c>
    </row>
    <row r="37" spans="1:5" s="25" customFormat="1" ht="12.75">
      <c r="A37" s="12"/>
      <c r="B37" s="18" t="s">
        <v>8</v>
      </c>
      <c r="C37" s="19"/>
      <c r="D37" s="20"/>
      <c r="E37" s="16"/>
    </row>
    <row r="38" spans="1:5" s="25" customFormat="1" ht="12.75">
      <c r="A38" s="21"/>
      <c r="B38" s="22" t="s">
        <v>9</v>
      </c>
      <c r="C38" s="23">
        <v>144100</v>
      </c>
      <c r="D38" s="24">
        <v>81246.2</v>
      </c>
      <c r="E38" s="27">
        <f>D38/C38*100</f>
        <v>56.381818181818176</v>
      </c>
    </row>
    <row r="39" spans="1:5" s="25" customFormat="1" ht="7.5" customHeight="1">
      <c r="A39" s="21"/>
      <c r="B39" s="26"/>
      <c r="C39" s="54"/>
      <c r="D39" s="24"/>
      <c r="E39" s="16"/>
    </row>
    <row r="40" spans="1:5" s="60" customFormat="1" ht="12.75">
      <c r="A40" s="55"/>
      <c r="B40" s="56" t="s">
        <v>19</v>
      </c>
      <c r="C40" s="57">
        <f>C42+C43+C44</f>
        <v>23612692.439999994</v>
      </c>
      <c r="D40" s="58">
        <f>D42+D43+D44</f>
        <v>23286615.399999995</v>
      </c>
      <c r="E40" s="59">
        <f>D40/C40*100</f>
        <v>98.61906031754505</v>
      </c>
    </row>
    <row r="41" spans="1:5" s="66" customFormat="1" ht="12.75">
      <c r="A41" s="61"/>
      <c r="B41" s="62" t="s">
        <v>8</v>
      </c>
      <c r="C41" s="63"/>
      <c r="D41" s="64"/>
      <c r="E41" s="65"/>
    </row>
    <row r="42" spans="1:5" s="70" customFormat="1" ht="12.75">
      <c r="A42" s="67"/>
      <c r="B42" s="62" t="s">
        <v>9</v>
      </c>
      <c r="C42" s="68">
        <f>C7+C15+C20+C25+C38</f>
        <v>144100</v>
      </c>
      <c r="D42" s="64">
        <f>D7+D15+D20+D25+D38</f>
        <v>81246.2</v>
      </c>
      <c r="E42" s="69">
        <f aca="true" t="shared" si="6" ref="E42:E44">D42/C42*100</f>
        <v>56.381818181818176</v>
      </c>
    </row>
    <row r="43" spans="1:5" s="70" customFormat="1" ht="12.75">
      <c r="A43" s="67"/>
      <c r="B43" s="62" t="s">
        <v>10</v>
      </c>
      <c r="C43" s="68">
        <f>C8+C10+C16+C21+C26</f>
        <v>3638100</v>
      </c>
      <c r="D43" s="64">
        <f>D8+D10+D16+D21+D26</f>
        <v>3569300</v>
      </c>
      <c r="E43" s="69">
        <f t="shared" si="6"/>
        <v>98.10890299881805</v>
      </c>
    </row>
    <row r="44" spans="1:5" s="70" customFormat="1" ht="12.75">
      <c r="A44" s="67"/>
      <c r="B44" s="71" t="s">
        <v>11</v>
      </c>
      <c r="C44" s="68">
        <f>C9+C11+C12+C17+C22+C27+C29+C32+C35</f>
        <v>19830492.439999994</v>
      </c>
      <c r="D44" s="64">
        <f>D9+D11+D12+D17+D22+D27+D29+D32+D35</f>
        <v>19636069.199999996</v>
      </c>
      <c r="E44" s="69">
        <f t="shared" si="6"/>
        <v>99.01957432177615</v>
      </c>
    </row>
  </sheetData>
  <sheetProtection selectLockedCells="1" selectUnlockedCells="1"/>
  <mergeCells count="1">
    <mergeCell ref="A2:E2"/>
  </mergeCells>
  <printOptions/>
  <pageMargins left="0.5902777777777778" right="0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2017-01-24T08:18:16Z</cp:lastPrinted>
  <dcterms:modified xsi:type="dcterms:W3CDTF">2017-03-24T06:00:12Z</dcterms:modified>
  <cp:category/>
  <cp:version/>
  <cp:contentType/>
  <cp:contentStatus/>
  <cp:revision>14</cp:revision>
</cp:coreProperties>
</file>