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>
    <definedName name="Excel_BuiltIn_Print_Area" localSheetId="0">'Лист1'!$A$7:$H$99</definedName>
    <definedName name="_xlnm.Print_Area" localSheetId="0">'Лист1'!$A$7:$H$99</definedName>
  </definedNames>
  <calcPr fullCalcOnLoad="1"/>
</workbook>
</file>

<file path=xl/sharedStrings.xml><?xml version="1.0" encoding="utf-8"?>
<sst xmlns="http://schemas.openxmlformats.org/spreadsheetml/2006/main" count="182" uniqueCount="169">
  <si>
    <t>Приложение № 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</si>
  <si>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</si>
  <si>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</si>
  <si>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</si>
  <si>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>От 29.06.2022  № 22</t>
  </si>
  <si>
    <t xml:space="preserve">От 03.12.2021 № 22 </t>
  </si>
  <si>
    <t>ПОСТУПЛЕНИЕ ДОХОДОВ В БЮДЖЕТ МУНИЦИПАЛЬНОГО ОБРАЗОВАНИЯ АНДРЕЕВСКОЕ СЕЛЬСКОЕ ПОСЕЛЕНИЕ НА 2022 г. И НА ПЛАНОВЫЙ ПЕРИОД 2023-2024,гг.</t>
  </si>
  <si>
    <t>(тыс.руб.)</t>
  </si>
  <si>
    <t>Код по классификации</t>
  </si>
  <si>
    <t>Наименование  показателей</t>
  </si>
  <si>
    <t xml:space="preserve">Сумма  </t>
  </si>
  <si>
    <t>июнь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</si>
  <si>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</si>
  <si>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</si>
  <si>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</si>
  <si>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</si>
  <si>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</si>
  <si>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</si>
  <si>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</si>
  <si>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</si>
  <si>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</si>
  <si>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</si>
  <si>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</si>
  <si>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</si>
  <si>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</si>
  <si>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</si>
  <si>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</si>
  <si>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</si>
  <si>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</si>
  <si>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</si>
  <si>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</si>
  <si>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</si>
  <si>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</si>
  <si>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</si>
  <si>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</si>
  <si>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</si>
  <si>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</si>
  <si>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</si>
  <si>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</si>
  <si>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</si>
  <si>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</si>
  <si>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</si>
  <si>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</si>
  <si>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</si>
  <si>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</si>
  <si>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</si>
  <si>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</si>
  <si>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</si>
  <si>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</si>
  <si>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</si>
  <si>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</si>
  <si>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</si>
  <si>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</si>
  <si>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</si>
  <si>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</si>
  <si>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</si>
  <si>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</si>
  <si>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</si>
  <si>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</si>
  <si>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</si>
  <si>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</si>
  <si>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мобилизующий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</si>
  <si>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</si>
  <si>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</si>
  <si>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000 1 11 05000 00 0000 120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</si>
  <si>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</si>
  <si>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000 1 11 05030 00 0000 120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</si>
  <si>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</si>
  <si>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 xml:space="preserve">000 1 11 05035 10 0000 120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</si>
  <si>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</si>
  <si>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</si>
  <si>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</si>
  <si>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</si>
  <si>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имущества, находящегося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</si>
  <si>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</si>
  <si>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имущества, находящегося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</si>
  <si>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000 1 13 00000 00 0000 130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</si>
  <si>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</si>
  <si>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</si>
  <si>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</si>
  <si>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</si>
  <si>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</si>
  <si>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</si>
  <si>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 компенсации затрат бюджетов сельских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</si>
  <si>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</si>
  <si>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</si>
  <si>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</si>
  <si>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</si>
  <si>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</si>
  <si>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</si>
  <si>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</si>
  <si>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</si>
  <si>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</si>
  <si>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</si>
  <si>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0001 16 02000 02 0000 140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</si>
  <si>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</si>
  <si>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</si>
  <si>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</si>
  <si>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000 1 16 07010 00 0000 140 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</si>
  <si>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</si>
  <si>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 xml:space="preserve">000 1 16 07010 10 0000 140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</si>
  <si>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</si>
  <si>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</si>
  <si>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</si>
  <si>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</si>
  <si>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</si>
  <si>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</si>
  <si>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 xml:space="preserve">Дотации бюджетам бюджетной системы Российской Федерации </t>
  </si>
  <si>
    <t xml:space="preserve">000 2 02 15002 00 0000 150 </t>
  </si>
  <si>
    <t xml:space="preserve">Дотации бюджетам на поддержку мер по обеспечению сбалансированности бюджетов </t>
  </si>
  <si>
    <t xml:space="preserve">000 2 02 15002 10 0000 150 </t>
  </si>
  <si>
    <t xml:space="preserve">Дотации бюджетам сельских поселений на поддержку мер по обеспечению сбалансированности бюджетов </t>
  </si>
  <si>
    <t xml:space="preserve">000 2 02 15002 10 7044 150 </t>
  </si>
  <si>
    <t xml:space="preserve">000 2 02 15002 10 7069 150 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</si>
  <si>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 бюджетам муниципальных образований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</si>
  <si>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</si>
  <si>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</si>
  <si>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000 2 02 25299 00 0000 150  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</si>
  <si>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</t>
  </si>
  <si>
    <t xml:space="preserve">000 2 02 25299 10 0000 150 </t>
  </si>
  <si>
    <t xml:space="preserve">Субсидии бюджетам 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</t>
  </si>
  <si>
    <t>000 2 02 25513 00 0000 150</t>
  </si>
  <si>
    <t>Субсидии бюджетам на развитие сети учреждений культурно-досугового типа</t>
  </si>
  <si>
    <t>000 2 02 25513 10 0000 150</t>
  </si>
  <si>
    <t>Субсидии бюджетам сельских поселений на развитие сети учреждений культурно-досугового типа</t>
  </si>
  <si>
    <t>000 2 02 25519 00 0000 150</t>
  </si>
  <si>
    <t>Субсидии бюджетам на поддержку отрасли культуры</t>
  </si>
  <si>
    <t>000 2 02 25519 10 0000 150</t>
  </si>
  <si>
    <t>Субсидии бюджетам сельских поселений на поддержку отрасли культуры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</si>
  <si>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</si>
  <si>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</si>
  <si>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</si>
  <si>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</si>
  <si>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в том числе:</t>
  </si>
  <si>
    <t>000 2 02 29999 10 7039 150</t>
  </si>
  <si>
    <t xml:space="preserve"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</si>
  <si>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000 2 02 29999 10 7053 150</t>
  </si>
  <si>
    <t xml:space="preserve">Прочие субсидии бюджетам сельских поселений (прочие субсидии бюджетам сельских поселений на софинансирование мероприятий по укреплению материально-технической базы муниципальных учреждений культуры) </t>
  </si>
  <si>
    <t>000 2 02 29999 10 7167 150</t>
  </si>
  <si>
    <t xml:space="preserve">Прочие субсидии бюджетам сельских поселений (прочие субсидии бюджетам сельских поселений на реализацию мероприятий по предотвращению распространения борщевика Сосновского ) </t>
  </si>
  <si>
    <t>000 2 02 30000 00 0000 150</t>
  </si>
  <si>
    <t>Субвенции бюджетам бюджетной системы Российской Федерации</t>
  </si>
  <si>
    <t xml:space="preserve">000 2 02 30024 00 0000 150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</si>
  <si>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</si>
  <si>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000 2 02 30024 10 0000 150 </t>
  </si>
  <si>
    <t>Субвенции бюджетам сельских поселений на выполнение передаваемых полномочий субъектов Российской Федерации</t>
  </si>
  <si>
    <t>000 2 02 30024 10 6196 150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</si>
  <si>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в сфере культуры)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</si>
  <si>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</si>
  <si>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</si>
  <si>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</si>
  <si>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</si>
  <si>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</si>
  <si>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</si>
  <si>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</si>
  <si>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</si>
  <si>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</si>
  <si>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</si>
  <si>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</si>
  <si>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</si>
  <si>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</si>
  <si>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</si>
  <si>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из районного бюджета на сбалансированность</t>
  </si>
  <si>
    <t>000 2 07 05000 00 0000 150</t>
  </si>
  <si>
    <t>Прочие безвозмездные поступления</t>
  </si>
  <si>
    <t>000 2 07 05000 10 0000 150</t>
  </si>
  <si>
    <t>Прочие безвозмездные поступления, зачисляемые в бюджет сельских  поселений</t>
  </si>
  <si>
    <t>000 2 07 05030 10 0000 150</t>
  </si>
  <si>
    <t>ИТОГО ДОХОДОВ: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</si>
</sst>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justify" wrapText="1"/>
    </xf>
    <xf numFmtId="0" fontId="2" fillId="0" borderId="10" xfId="43" applyNumberFormat="1" applyFont="1" applyFill="1" applyBorder="1" applyAlignment="1" applyProtection="1">
      <alignment horizontal="justify" vertical="top" wrapText="1"/>
      <protection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justify" wrapText="1"/>
    </xf>
    <xf numFmtId="2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2" fillId="33" borderId="1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justify" vertical="center" wrapText="1"/>
      <protection/>
    </xf>
    <xf numFmtId="164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justify" vertical="center" wrapText="1"/>
      <protection/>
    </xf>
    <xf numFmtId="164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2" fillId="33" borderId="10" xfId="33" applyFont="1" applyFill="1" applyBorder="1" applyAlignment="1">
      <alignment horizontal="left" vertical="center" wrapText="1"/>
      <protection/>
    </xf>
    <xf numFmtId="0" fontId="1" fillId="33" borderId="10" xfId="33" applyFont="1" applyFill="1" applyBorder="1" applyAlignment="1">
      <alignment horizontal="left" vertical="center" wrapText="1"/>
      <protection/>
    </xf>
    <xf numFmtId="0" fontId="7" fillId="33" borderId="10" xfId="33" applyFont="1" applyFill="1" applyBorder="1" applyAlignment="1">
      <alignment horizontal="justify" vertical="center" wrapText="1"/>
      <protection/>
    </xf>
    <xf numFmtId="0" fontId="1" fillId="33" borderId="10" xfId="33" applyFont="1" applyFill="1" applyBorder="1" applyAlignment="1">
      <alignment horizontal="justify" wrapText="1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164" fontId="6" fillId="0" borderId="10" xfId="0" applyNumberFormat="1" applyFont="1" applyBorder="1" applyAlignment="1">
      <alignment wrapText="1"/>
    </xf>
    <xf numFmtId="0" fontId="1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0" fontId="2" fillId="0" borderId="0" xfId="0" applyFont="1" applyBorder="1" applyAlignment="1">
      <alignment/>
    </xf>
    <xf numFmtId="0" fontId="1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wrapText="1"/>
      <protection/>
    </xf>
    <xf numFmtId="0" fontId="6" fillId="0" borderId="10" xfId="33" applyFont="1" applyFill="1" applyBorder="1" applyAlignment="1">
      <alignment horizontal="left" wrapText="1"/>
      <protection/>
    </xf>
    <xf numFmtId="0" fontId="6" fillId="0" borderId="10" xfId="33" applyFont="1" applyFill="1" applyBorder="1" applyAlignment="1">
      <alignment horizontal="justify" vertical="center" wrapText="1"/>
      <protection/>
    </xf>
    <xf numFmtId="164" fontId="6" fillId="33" borderId="10" xfId="33" applyNumberFormat="1" applyFont="1" applyFill="1" applyBorder="1" applyAlignment="1">
      <alignment horizontal="right" wrapText="1"/>
      <protection/>
    </xf>
    <xf numFmtId="2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zoomScalePageLayoutView="0" workbookViewId="0" topLeftCell="A1">
      <selection activeCell="H1" sqref="H1"/>
    </sheetView>
  </sheetViews>
  <sheetFormatPr defaultColWidth="8.421875" defaultRowHeight="12.75"/>
  <cols>
    <col min="1" max="1" width="24.7109375" style="1" customWidth="1"/>
    <col min="2" max="2" width="51.7109375" style="2" customWidth="1"/>
    <col min="3" max="3" width="11.7109375" style="1" hidden="1" customWidth="1"/>
    <col min="4" max="4" width="10.7109375" style="1" hidden="1" customWidth="1"/>
    <col min="5" max="6" width="10.7109375" style="1" customWidth="1"/>
    <col min="7" max="7" width="10.421875" style="1" customWidth="1"/>
    <col min="8" max="8" width="1.7109375" style="1" customWidth="1"/>
    <col min="9" max="16384" width="8.421875" style="1" customWidth="1"/>
  </cols>
  <sheetData>
    <row r="1" spans="1:11" ht="13.5">
      <c r="A1" s="3"/>
      <c r="B1" s="4"/>
      <c r="C1" s="73" t="s">
        <v>0</v>
      </c>
      <c r="D1" s="73"/>
      <c r="E1" s="73"/>
      <c r="F1" s="73"/>
      <c r="G1" s="73"/>
      <c r="H1" s="4"/>
      <c r="I1" s="4"/>
      <c r="J1" s="4"/>
      <c r="K1" s="4"/>
    </row>
    <row r="2" spans="1:11" ht="13.5">
      <c r="A2" s="3"/>
      <c r="B2" s="73" t="s">
        <v>1</v>
      </c>
      <c r="C2" s="73"/>
      <c r="D2" s="73"/>
      <c r="E2" s="73"/>
      <c r="F2" s="73"/>
      <c r="G2" s="73"/>
      <c r="H2" s="4"/>
      <c r="I2" s="4"/>
      <c r="J2" s="4"/>
      <c r="K2" s="4"/>
    </row>
    <row r="3" spans="1:11" ht="13.5">
      <c r="A3" s="3"/>
      <c r="B3" s="73" t="s">
        <v>2</v>
      </c>
      <c r="C3" s="73"/>
      <c r="D3" s="73"/>
      <c r="E3" s="73"/>
      <c r="F3" s="73"/>
      <c r="G3" s="73"/>
      <c r="H3" s="4"/>
      <c r="I3" s="4"/>
      <c r="J3" s="4"/>
      <c r="K3" s="4"/>
    </row>
    <row r="4" spans="1:11" ht="13.5">
      <c r="A4" s="3"/>
      <c r="B4" s="73" t="s">
        <v>3</v>
      </c>
      <c r="C4" s="73"/>
      <c r="D4" s="73"/>
      <c r="E4" s="73"/>
      <c r="F4" s="73"/>
      <c r="G4" s="73"/>
      <c r="H4" s="4"/>
      <c r="I4" s="4"/>
      <c r="J4" s="4"/>
      <c r="K4" s="4"/>
    </row>
    <row r="5" spans="1:11" ht="13.5">
      <c r="A5" s="3"/>
      <c r="B5" s="4"/>
      <c r="C5" s="73" t="s">
        <v>4</v>
      </c>
      <c r="D5" s="73"/>
      <c r="E5" s="73"/>
      <c r="F5" s="73"/>
      <c r="G5" s="73"/>
      <c r="H5" s="4"/>
      <c r="I5" s="4"/>
      <c r="J5" s="4"/>
      <c r="K5" s="4"/>
    </row>
    <row r="6" spans="1:7" ht="13.5">
      <c r="A6" s="3"/>
      <c r="B6" s="4"/>
      <c r="C6" s="4"/>
      <c r="D6" s="4"/>
      <c r="E6" s="4"/>
      <c r="F6" s="4"/>
      <c r="G6" s="4"/>
    </row>
    <row r="7" spans="1:7" ht="13.5">
      <c r="A7" s="3"/>
      <c r="B7" s="73" t="s">
        <v>0</v>
      </c>
      <c r="C7" s="73"/>
      <c r="D7" s="73"/>
      <c r="E7" s="73"/>
      <c r="F7" s="73"/>
      <c r="G7" s="73"/>
    </row>
    <row r="8" spans="1:7" ht="15.75" customHeight="1">
      <c r="A8" s="3"/>
      <c r="B8" s="74" t="s">
        <v>1</v>
      </c>
      <c r="C8" s="74"/>
      <c r="D8" s="74"/>
      <c r="E8" s="74"/>
      <c r="F8" s="74"/>
      <c r="G8" s="74"/>
    </row>
    <row r="9" spans="1:7" ht="13.5">
      <c r="A9" s="3"/>
      <c r="B9" s="73" t="s">
        <v>2</v>
      </c>
      <c r="C9" s="73"/>
      <c r="D9" s="73"/>
      <c r="E9" s="73"/>
      <c r="F9" s="73"/>
      <c r="G9" s="73"/>
    </row>
    <row r="10" spans="1:7" ht="13.5">
      <c r="A10" s="3"/>
      <c r="B10" s="73" t="s">
        <v>3</v>
      </c>
      <c r="C10" s="73"/>
      <c r="D10" s="73"/>
      <c r="E10" s="73"/>
      <c r="F10" s="73"/>
      <c r="G10" s="73"/>
    </row>
    <row r="11" spans="1:7" ht="13.5">
      <c r="A11" s="3"/>
      <c r="B11" s="73" t="s">
        <v>5</v>
      </c>
      <c r="C11" s="73"/>
      <c r="D11" s="73"/>
      <c r="E11" s="73"/>
      <c r="F11" s="73"/>
      <c r="G11" s="73"/>
    </row>
    <row r="12" spans="1:7" ht="27" customHeight="1">
      <c r="A12" s="75" t="s">
        <v>6</v>
      </c>
      <c r="B12" s="75"/>
      <c r="C12" s="75"/>
      <c r="D12" s="75"/>
      <c r="E12" s="75"/>
      <c r="F12" s="75"/>
      <c r="G12" s="75"/>
    </row>
    <row r="13" spans="1:7" ht="13.5">
      <c r="A13" s="3"/>
      <c r="B13" s="5"/>
      <c r="C13" s="3"/>
      <c r="D13" s="3"/>
      <c r="E13" s="3"/>
      <c r="F13" s="76" t="s">
        <v>7</v>
      </c>
      <c r="G13" s="76"/>
    </row>
    <row r="14" spans="1:7" ht="13.5">
      <c r="A14" s="6" t="s">
        <v>8</v>
      </c>
      <c r="B14" s="7" t="s">
        <v>9</v>
      </c>
      <c r="C14" s="8" t="s">
        <v>10</v>
      </c>
      <c r="D14" s="8" t="s">
        <v>11</v>
      </c>
      <c r="E14" s="8" t="s">
        <v>10</v>
      </c>
      <c r="F14" s="8" t="s">
        <v>10</v>
      </c>
      <c r="G14" s="8" t="s">
        <v>10</v>
      </c>
    </row>
    <row r="15" spans="1:7" ht="13.5">
      <c r="A15" s="6"/>
      <c r="B15" s="7"/>
      <c r="C15" s="8">
        <v>2022</v>
      </c>
      <c r="D15" s="8"/>
      <c r="E15" s="8">
        <v>2022</v>
      </c>
      <c r="F15" s="8">
        <v>2023</v>
      </c>
      <c r="G15" s="8">
        <v>2024</v>
      </c>
    </row>
    <row r="16" spans="1:7" ht="13.5">
      <c r="A16" s="9">
        <v>1</v>
      </c>
      <c r="B16" s="9">
        <v>2</v>
      </c>
      <c r="C16" s="9">
        <v>3</v>
      </c>
      <c r="D16" s="9"/>
      <c r="E16" s="9">
        <v>3</v>
      </c>
      <c r="F16" s="9">
        <v>4</v>
      </c>
      <c r="G16" s="9">
        <v>5</v>
      </c>
    </row>
    <row r="17" spans="1:7" ht="13.5">
      <c r="A17" s="10" t="s">
        <v>12</v>
      </c>
      <c r="B17" s="11" t="s">
        <v>13</v>
      </c>
      <c r="C17" s="12">
        <f>SUM(C18+C25+C28+C36+C43+C58+C39+C50)+C54</f>
        <v>31293.7</v>
      </c>
      <c r="D17" s="12">
        <f>SUM(D18+D25+D28+D36+D43+D54+D58+D39+D50)</f>
        <v>0</v>
      </c>
      <c r="E17" s="12">
        <f>SUM(E18+E25+E28+E36+E43+E54+E58+E39+E50)</f>
        <v>31293.7</v>
      </c>
      <c r="F17" s="12">
        <f>SUM(F18+F25+F28+F36+F43+F58+F39+F50)</f>
        <v>31722.7</v>
      </c>
      <c r="G17" s="12">
        <f>SUM(G18+G25+G28+G36+G43+G58+G39+G50)</f>
        <v>32120.7</v>
      </c>
    </row>
    <row r="18" spans="1:7" ht="13.5">
      <c r="A18" s="10" t="s">
        <v>14</v>
      </c>
      <c r="B18" s="11" t="s">
        <v>15</v>
      </c>
      <c r="C18" s="13">
        <f>SUM(C19)</f>
        <v>820</v>
      </c>
      <c r="D18" s="13">
        <f>SUM(D19)</f>
        <v>0</v>
      </c>
      <c r="E18" s="13">
        <f aca="true" t="shared" si="0" ref="E18:E38">SUM(C18:D18)</f>
        <v>820</v>
      </c>
      <c r="F18" s="13">
        <f>SUM(F19)</f>
        <v>855</v>
      </c>
      <c r="G18" s="13">
        <f>SUM(G19)</f>
        <v>895</v>
      </c>
    </row>
    <row r="19" spans="1:7" s="15" customFormat="1" ht="13.5">
      <c r="A19" s="10" t="s">
        <v>16</v>
      </c>
      <c r="B19" s="14" t="s">
        <v>17</v>
      </c>
      <c r="C19" s="13">
        <f>SUM(C20:C24)</f>
        <v>820</v>
      </c>
      <c r="D19" s="13">
        <f>SUM(D20:D24)</f>
        <v>0</v>
      </c>
      <c r="E19" s="13">
        <f t="shared" si="0"/>
        <v>820</v>
      </c>
      <c r="F19" s="13">
        <f>SUM(F20:F23)</f>
        <v>855</v>
      </c>
      <c r="G19" s="13">
        <f>SUM(G20:G23)</f>
        <v>895</v>
      </c>
    </row>
    <row r="20" spans="1:7" ht="82.5">
      <c r="A20" s="16" t="s">
        <v>18</v>
      </c>
      <c r="B20" s="17" t="s">
        <v>19</v>
      </c>
      <c r="C20" s="18">
        <v>746</v>
      </c>
      <c r="D20" s="18">
        <v>-104</v>
      </c>
      <c r="E20" s="18">
        <f t="shared" si="0"/>
        <v>642</v>
      </c>
      <c r="F20" s="19">
        <v>778</v>
      </c>
      <c r="G20" s="18">
        <v>815</v>
      </c>
    </row>
    <row r="21" spans="1:7" ht="110.25">
      <c r="A21" s="16" t="s">
        <v>20</v>
      </c>
      <c r="B21" s="17" t="s">
        <v>21</v>
      </c>
      <c r="C21" s="20">
        <v>1</v>
      </c>
      <c r="D21" s="20"/>
      <c r="E21" s="18">
        <f t="shared" si="0"/>
        <v>1</v>
      </c>
      <c r="F21" s="20">
        <v>1</v>
      </c>
      <c r="G21" s="20">
        <v>1</v>
      </c>
    </row>
    <row r="22" spans="1:7" ht="41.25">
      <c r="A22" s="16" t="s">
        <v>22</v>
      </c>
      <c r="B22" s="21" t="s">
        <v>23</v>
      </c>
      <c r="C22" s="18">
        <v>67</v>
      </c>
      <c r="D22" s="18"/>
      <c r="E22" s="18">
        <f t="shared" si="0"/>
        <v>67</v>
      </c>
      <c r="F22" s="19">
        <v>70</v>
      </c>
      <c r="G22" s="18">
        <v>73</v>
      </c>
    </row>
    <row r="23" spans="1:7" ht="96">
      <c r="A23" s="16" t="s">
        <v>24</v>
      </c>
      <c r="B23" s="17" t="s">
        <v>25</v>
      </c>
      <c r="C23" s="18">
        <v>6</v>
      </c>
      <c r="D23" s="18"/>
      <c r="E23" s="18">
        <f t="shared" si="0"/>
        <v>6</v>
      </c>
      <c r="F23" s="19">
        <v>6</v>
      </c>
      <c r="G23" s="18">
        <v>6</v>
      </c>
    </row>
    <row r="24" spans="1:7" ht="123.75">
      <c r="A24" s="21" t="s">
        <v>26</v>
      </c>
      <c r="B24" s="22" t="s">
        <v>27</v>
      </c>
      <c r="C24" s="18"/>
      <c r="D24" s="18">
        <v>104</v>
      </c>
      <c r="E24" s="18">
        <f t="shared" si="0"/>
        <v>104</v>
      </c>
      <c r="F24" s="19"/>
      <c r="G24" s="18"/>
    </row>
    <row r="25" spans="1:7" ht="13.5">
      <c r="A25" s="10" t="s">
        <v>28</v>
      </c>
      <c r="B25" s="23" t="s">
        <v>29</v>
      </c>
      <c r="C25" s="13">
        <f>SUM(C26)</f>
        <v>988</v>
      </c>
      <c r="D25" s="13">
        <f>SUM(D26)</f>
        <v>0</v>
      </c>
      <c r="E25" s="13">
        <f t="shared" si="0"/>
        <v>988</v>
      </c>
      <c r="F25" s="13">
        <f>SUM(F26)</f>
        <v>1070</v>
      </c>
      <c r="G25" s="13">
        <f>SUM(G26)</f>
        <v>1177</v>
      </c>
    </row>
    <row r="26" spans="1:7" ht="13.5">
      <c r="A26" s="16" t="s">
        <v>30</v>
      </c>
      <c r="B26" s="21" t="s">
        <v>31</v>
      </c>
      <c r="C26" s="18">
        <f>SUM(C27)</f>
        <v>988</v>
      </c>
      <c r="D26" s="18"/>
      <c r="E26" s="18">
        <f t="shared" si="0"/>
        <v>988</v>
      </c>
      <c r="F26" s="18">
        <f>SUM(F27)</f>
        <v>1070</v>
      </c>
      <c r="G26" s="18">
        <f>SUM(G27)</f>
        <v>1177</v>
      </c>
    </row>
    <row r="27" spans="1:7" ht="13.5">
      <c r="A27" s="16" t="s">
        <v>32</v>
      </c>
      <c r="B27" s="21" t="s">
        <v>31</v>
      </c>
      <c r="C27" s="18">
        <v>988</v>
      </c>
      <c r="D27" s="18"/>
      <c r="E27" s="18">
        <f t="shared" si="0"/>
        <v>988</v>
      </c>
      <c r="F27" s="19">
        <v>1070</v>
      </c>
      <c r="G27" s="18">
        <v>1177</v>
      </c>
    </row>
    <row r="28" spans="1:7" ht="13.5">
      <c r="A28" s="10" t="s">
        <v>33</v>
      </c>
      <c r="B28" s="10" t="s">
        <v>34</v>
      </c>
      <c r="C28" s="13">
        <f>SUM(C29+C31)</f>
        <v>28887.2</v>
      </c>
      <c r="D28" s="13">
        <f>SUM(D29+D31)</f>
        <v>0</v>
      </c>
      <c r="E28" s="13">
        <f t="shared" si="0"/>
        <v>28887.2</v>
      </c>
      <c r="F28" s="13">
        <f>SUM(F29+F31)</f>
        <v>29318</v>
      </c>
      <c r="G28" s="13">
        <f>SUM(G29+G31)</f>
        <v>29569</v>
      </c>
    </row>
    <row r="29" spans="1:7" ht="13.5">
      <c r="A29" s="16" t="s">
        <v>35</v>
      </c>
      <c r="B29" s="16" t="s">
        <v>36</v>
      </c>
      <c r="C29" s="18">
        <f>SUM(C30)</f>
        <v>1589</v>
      </c>
      <c r="D29" s="18"/>
      <c r="E29" s="18">
        <f t="shared" si="0"/>
        <v>1589</v>
      </c>
      <c r="F29" s="18">
        <f>SUM(F30)</f>
        <v>1600</v>
      </c>
      <c r="G29" s="18">
        <f>SUM(G30)</f>
        <v>1620</v>
      </c>
    </row>
    <row r="30" spans="1:7" ht="41.25">
      <c r="A30" s="16" t="s">
        <v>37</v>
      </c>
      <c r="B30" s="24" t="s">
        <v>38</v>
      </c>
      <c r="C30" s="25">
        <v>1589</v>
      </c>
      <c r="D30" s="25"/>
      <c r="E30" s="18">
        <f t="shared" si="0"/>
        <v>1589</v>
      </c>
      <c r="F30" s="26">
        <v>1600</v>
      </c>
      <c r="G30" s="25">
        <v>1620</v>
      </c>
    </row>
    <row r="31" spans="1:7" ht="13.5">
      <c r="A31" s="16" t="s">
        <v>39</v>
      </c>
      <c r="B31" s="14" t="s">
        <v>40</v>
      </c>
      <c r="C31" s="18">
        <f>SUM(C32+C34)</f>
        <v>27298.2</v>
      </c>
      <c r="D31" s="18">
        <f>SUM(D32)</f>
        <v>0</v>
      </c>
      <c r="E31" s="18">
        <f t="shared" si="0"/>
        <v>27298.2</v>
      </c>
      <c r="F31" s="18">
        <f>SUM(F32+F34)</f>
        <v>27718</v>
      </c>
      <c r="G31" s="18">
        <f>SUM(G32+G34)</f>
        <v>27949</v>
      </c>
    </row>
    <row r="32" spans="1:7" ht="13.5">
      <c r="A32" s="16" t="s">
        <v>41</v>
      </c>
      <c r="B32" s="14" t="s">
        <v>42</v>
      </c>
      <c r="C32" s="18">
        <f>SUM(C33)</f>
        <v>12051.2</v>
      </c>
      <c r="D32" s="18">
        <f>SUM(D33)</f>
        <v>0</v>
      </c>
      <c r="E32" s="18">
        <f t="shared" si="0"/>
        <v>12051.2</v>
      </c>
      <c r="F32" s="18">
        <f>SUM(F33)</f>
        <v>12498</v>
      </c>
      <c r="G32" s="18">
        <f>SUM(G33)</f>
        <v>12819</v>
      </c>
    </row>
    <row r="33" spans="1:7" ht="41.25">
      <c r="A33" s="16" t="s">
        <v>43</v>
      </c>
      <c r="B33" s="21" t="s">
        <v>44</v>
      </c>
      <c r="C33" s="18">
        <v>12051.2</v>
      </c>
      <c r="D33" s="18"/>
      <c r="E33" s="18">
        <f t="shared" si="0"/>
        <v>12051.2</v>
      </c>
      <c r="F33" s="19">
        <v>12498</v>
      </c>
      <c r="G33" s="18">
        <v>12819</v>
      </c>
    </row>
    <row r="34" spans="1:7" ht="13.5">
      <c r="A34" s="16" t="s">
        <v>45</v>
      </c>
      <c r="B34" s="14" t="s">
        <v>46</v>
      </c>
      <c r="C34" s="18">
        <f>SUM(C35)</f>
        <v>15247</v>
      </c>
      <c r="D34" s="18"/>
      <c r="E34" s="18">
        <f t="shared" si="0"/>
        <v>15247</v>
      </c>
      <c r="F34" s="18">
        <f>SUM(F35)</f>
        <v>15220</v>
      </c>
      <c r="G34" s="18">
        <f>SUM(G35)</f>
        <v>15130</v>
      </c>
    </row>
    <row r="35" spans="1:7" ht="41.25">
      <c r="A35" s="16" t="s">
        <v>47</v>
      </c>
      <c r="B35" s="27" t="s">
        <v>48</v>
      </c>
      <c r="C35" s="18">
        <v>15247</v>
      </c>
      <c r="D35" s="18"/>
      <c r="E35" s="18">
        <f t="shared" si="0"/>
        <v>15247</v>
      </c>
      <c r="F35" s="26">
        <v>15220</v>
      </c>
      <c r="G35" s="18">
        <v>15130</v>
      </c>
    </row>
    <row r="36" spans="1:7" ht="13.5">
      <c r="A36" s="10" t="s">
        <v>49</v>
      </c>
      <c r="B36" s="11" t="s">
        <v>50</v>
      </c>
      <c r="C36" s="13">
        <f>SUM(C37)</f>
        <v>1</v>
      </c>
      <c r="D36" s="13">
        <f>SUM(D37)</f>
        <v>0</v>
      </c>
      <c r="E36" s="13">
        <f t="shared" si="0"/>
        <v>1</v>
      </c>
      <c r="F36" s="13">
        <f>SUM(F37)</f>
        <v>1</v>
      </c>
      <c r="G36" s="13">
        <f>SUM(G37)</f>
        <v>1</v>
      </c>
    </row>
    <row r="37" spans="1:7" ht="41.25">
      <c r="A37" s="16" t="s">
        <v>51</v>
      </c>
      <c r="B37" s="21" t="s">
        <v>52</v>
      </c>
      <c r="C37" s="18">
        <f>SUM(C38)</f>
        <v>1</v>
      </c>
      <c r="D37" s="18"/>
      <c r="E37" s="18">
        <f t="shared" si="0"/>
        <v>1</v>
      </c>
      <c r="F37" s="18">
        <f>SUM(F38)</f>
        <v>1</v>
      </c>
      <c r="G37" s="18">
        <f>SUM(G38)</f>
        <v>1</v>
      </c>
    </row>
    <row r="38" spans="1:7" ht="69">
      <c r="A38" s="16" t="s">
        <v>53</v>
      </c>
      <c r="B38" s="28" t="s">
        <v>54</v>
      </c>
      <c r="C38" s="18">
        <v>1</v>
      </c>
      <c r="D38" s="18"/>
      <c r="E38" s="18">
        <f t="shared" si="0"/>
        <v>1</v>
      </c>
      <c r="F38" s="26">
        <v>1</v>
      </c>
      <c r="G38" s="18">
        <v>1</v>
      </c>
    </row>
    <row r="39" spans="1:7" ht="27" hidden="1">
      <c r="A39" s="10" t="s">
        <v>55</v>
      </c>
      <c r="B39" s="11" t="s">
        <v>56</v>
      </c>
      <c r="C39" s="13">
        <f>SUM(C40)</f>
        <v>0</v>
      </c>
      <c r="D39" s="13"/>
      <c r="E39" s="13"/>
      <c r="F39" s="13">
        <f>SUM(F40)</f>
        <v>0</v>
      </c>
      <c r="G39" s="13">
        <f>SUM(G40)</f>
        <v>0</v>
      </c>
    </row>
    <row r="40" spans="1:7" ht="13.5" hidden="1">
      <c r="A40" s="16" t="s">
        <v>57</v>
      </c>
      <c r="B40" s="21" t="s">
        <v>34</v>
      </c>
      <c r="C40" s="18">
        <f>SUM(C41)</f>
        <v>0</v>
      </c>
      <c r="D40" s="18"/>
      <c r="E40" s="18"/>
      <c r="F40" s="18">
        <f>SUM(F41)</f>
        <v>0</v>
      </c>
      <c r="G40" s="18">
        <f>SUM(G41)</f>
        <v>0</v>
      </c>
    </row>
    <row r="41" spans="1:7" ht="27" hidden="1">
      <c r="A41" s="16" t="s">
        <v>58</v>
      </c>
      <c r="B41" s="21" t="s">
        <v>59</v>
      </c>
      <c r="C41" s="18">
        <f>SUM(C42)</f>
        <v>0</v>
      </c>
      <c r="D41" s="18"/>
      <c r="E41" s="18"/>
      <c r="F41" s="18">
        <f>SUM(F42)</f>
        <v>0</v>
      </c>
      <c r="G41" s="18">
        <v>0</v>
      </c>
    </row>
    <row r="42" spans="1:7" ht="39.75" customHeight="1" hidden="1">
      <c r="A42" s="16" t="s">
        <v>60</v>
      </c>
      <c r="B42" s="21" t="s">
        <v>61</v>
      </c>
      <c r="C42" s="18">
        <v>0</v>
      </c>
      <c r="D42" s="18"/>
      <c r="E42" s="18"/>
      <c r="F42" s="26">
        <v>0</v>
      </c>
      <c r="G42" s="18">
        <v>0</v>
      </c>
    </row>
    <row r="43" spans="1:7" ht="27">
      <c r="A43" s="10" t="s">
        <v>62</v>
      </c>
      <c r="B43" s="11" t="s">
        <v>63</v>
      </c>
      <c r="C43" s="13">
        <f>SUM(C44+C47)</f>
        <v>387.20000000000005</v>
      </c>
      <c r="D43" s="13">
        <f>SUM(D44+D47)</f>
        <v>0</v>
      </c>
      <c r="E43" s="13">
        <f aca="true" t="shared" si="1" ref="E43:E78">SUM(C43:D43)</f>
        <v>387.20000000000005</v>
      </c>
      <c r="F43" s="13">
        <f>SUM(F44+F47)</f>
        <v>387.20000000000005</v>
      </c>
      <c r="G43" s="13">
        <f>SUM(G44+G47)</f>
        <v>387.20000000000005</v>
      </c>
    </row>
    <row r="44" spans="1:7" ht="82.5">
      <c r="A44" s="29" t="s">
        <v>64</v>
      </c>
      <c r="B44" s="21" t="s">
        <v>65</v>
      </c>
      <c r="C44" s="13">
        <f>SUM(C46)</f>
        <v>77.9</v>
      </c>
      <c r="D44" s="13">
        <f>SUM(D46)</f>
        <v>0</v>
      </c>
      <c r="E44" s="18">
        <f t="shared" si="1"/>
        <v>77.9</v>
      </c>
      <c r="F44" s="18">
        <f>SUM(F46)</f>
        <v>77.9</v>
      </c>
      <c r="G44" s="18">
        <f>SUM(G46)</f>
        <v>77.9</v>
      </c>
    </row>
    <row r="45" spans="1:7" ht="82.5">
      <c r="A45" s="29" t="s">
        <v>66</v>
      </c>
      <c r="B45" s="21" t="s">
        <v>67</v>
      </c>
      <c r="C45" s="13">
        <f>SUM(C46)</f>
        <v>77.9</v>
      </c>
      <c r="D45" s="13">
        <f>SUM(D46)</f>
        <v>0</v>
      </c>
      <c r="E45" s="18">
        <f t="shared" si="1"/>
        <v>77.9</v>
      </c>
      <c r="F45" s="18">
        <f>SUM(F46)</f>
        <v>77.9</v>
      </c>
      <c r="G45" s="18">
        <f>SUM(G46)</f>
        <v>77.9</v>
      </c>
    </row>
    <row r="46" spans="1:7" ht="69">
      <c r="A46" s="29" t="s">
        <v>68</v>
      </c>
      <c r="B46" s="30" t="s">
        <v>69</v>
      </c>
      <c r="C46" s="13">
        <v>77.9</v>
      </c>
      <c r="D46" s="13"/>
      <c r="E46" s="18">
        <f t="shared" si="1"/>
        <v>77.9</v>
      </c>
      <c r="F46" s="18">
        <v>77.9</v>
      </c>
      <c r="G46" s="18">
        <v>77.9</v>
      </c>
    </row>
    <row r="47" spans="1:7" ht="82.5">
      <c r="A47" s="31" t="s">
        <v>70</v>
      </c>
      <c r="B47" s="17" t="s">
        <v>71</v>
      </c>
      <c r="C47" s="18">
        <f>SUM(C48)</f>
        <v>309.3</v>
      </c>
      <c r="D47" s="18">
        <f>SUM(D48)</f>
        <v>0</v>
      </c>
      <c r="E47" s="18">
        <f t="shared" si="1"/>
        <v>309.3</v>
      </c>
      <c r="F47" s="18">
        <f>SUM(F48)</f>
        <v>309.3</v>
      </c>
      <c r="G47" s="18">
        <f>SUM(G48)</f>
        <v>309.3</v>
      </c>
    </row>
    <row r="48" spans="1:7" ht="82.5">
      <c r="A48" s="31" t="s">
        <v>72</v>
      </c>
      <c r="B48" s="17" t="s">
        <v>73</v>
      </c>
      <c r="C48" s="18">
        <f>SUM(C49)</f>
        <v>309.3</v>
      </c>
      <c r="D48" s="18">
        <f>SUM(D49)</f>
        <v>0</v>
      </c>
      <c r="E48" s="18">
        <f t="shared" si="1"/>
        <v>309.3</v>
      </c>
      <c r="F48" s="18">
        <f>SUM(F49)</f>
        <v>309.3</v>
      </c>
      <c r="G48" s="18">
        <f>SUM(G49)</f>
        <v>309.3</v>
      </c>
    </row>
    <row r="49" spans="1:7" ht="69">
      <c r="A49" s="31" t="s">
        <v>74</v>
      </c>
      <c r="B49" s="17" t="s">
        <v>75</v>
      </c>
      <c r="C49" s="18">
        <v>309.3</v>
      </c>
      <c r="D49" s="18"/>
      <c r="E49" s="18">
        <f t="shared" si="1"/>
        <v>309.3</v>
      </c>
      <c r="F49" s="26">
        <v>309.3</v>
      </c>
      <c r="G49" s="18">
        <v>309.3</v>
      </c>
    </row>
    <row r="50" spans="1:7" ht="27">
      <c r="A50" s="6" t="s">
        <v>76</v>
      </c>
      <c r="B50" s="11" t="s">
        <v>77</v>
      </c>
      <c r="C50" s="13">
        <f>SUM(C51)</f>
        <v>79.5</v>
      </c>
      <c r="D50" s="13">
        <f>SUM(D51)</f>
        <v>0</v>
      </c>
      <c r="E50" s="13">
        <f t="shared" si="1"/>
        <v>79.5</v>
      </c>
      <c r="F50" s="13">
        <f>SUM(F51)</f>
        <v>79.5</v>
      </c>
      <c r="G50" s="13">
        <f>SUM(G51)</f>
        <v>79.5</v>
      </c>
    </row>
    <row r="51" spans="1:7" ht="13.5">
      <c r="A51" s="31" t="s">
        <v>78</v>
      </c>
      <c r="B51" s="21" t="s">
        <v>79</v>
      </c>
      <c r="C51" s="18">
        <f>SUM(C52)</f>
        <v>79.5</v>
      </c>
      <c r="D51" s="18">
        <f>SUM(D52)</f>
        <v>0</v>
      </c>
      <c r="E51" s="18">
        <f t="shared" si="1"/>
        <v>79.5</v>
      </c>
      <c r="F51" s="18">
        <f>SUM(F52)</f>
        <v>79.5</v>
      </c>
      <c r="G51" s="18">
        <f>SUM(G52)</f>
        <v>79.5</v>
      </c>
    </row>
    <row r="52" spans="1:7" ht="13.5">
      <c r="A52" s="31" t="s">
        <v>80</v>
      </c>
      <c r="B52" s="21" t="s">
        <v>81</v>
      </c>
      <c r="C52" s="18">
        <f>SUM(C53)</f>
        <v>79.5</v>
      </c>
      <c r="D52" s="18">
        <f>SUM(D53)</f>
        <v>0</v>
      </c>
      <c r="E52" s="18">
        <f t="shared" si="1"/>
        <v>79.5</v>
      </c>
      <c r="F52" s="18">
        <f>SUM(F53)</f>
        <v>79.5</v>
      </c>
      <c r="G52" s="18">
        <f>SUM(G53)</f>
        <v>79.5</v>
      </c>
    </row>
    <row r="53" spans="1:7" ht="27">
      <c r="A53" s="31" t="s">
        <v>82</v>
      </c>
      <c r="B53" s="21" t="s">
        <v>83</v>
      </c>
      <c r="C53" s="18">
        <v>79.5</v>
      </c>
      <c r="D53" s="18"/>
      <c r="E53" s="18">
        <f t="shared" si="1"/>
        <v>79.5</v>
      </c>
      <c r="F53" s="26">
        <v>79.5</v>
      </c>
      <c r="G53" s="18">
        <v>79.5</v>
      </c>
    </row>
    <row r="54" spans="1:7" ht="27">
      <c r="A54" s="6" t="s">
        <v>84</v>
      </c>
      <c r="B54" s="32" t="s">
        <v>85</v>
      </c>
      <c r="C54" s="13">
        <f>SUM(C55)</f>
        <v>118.8</v>
      </c>
      <c r="D54" s="13">
        <f>SUM(D55)</f>
        <v>0</v>
      </c>
      <c r="E54" s="13">
        <f t="shared" si="1"/>
        <v>118.8</v>
      </c>
      <c r="F54" s="33"/>
      <c r="G54" s="13"/>
    </row>
    <row r="55" spans="1:7" ht="82.5">
      <c r="A55" s="34" t="s">
        <v>86</v>
      </c>
      <c r="B55" s="35" t="s">
        <v>87</v>
      </c>
      <c r="C55" s="18">
        <f>SUM(C56)</f>
        <v>118.8</v>
      </c>
      <c r="D55" s="18">
        <f>SUM(D56)</f>
        <v>0</v>
      </c>
      <c r="E55" s="18">
        <f t="shared" si="1"/>
        <v>118.8</v>
      </c>
      <c r="F55" s="26"/>
      <c r="G55" s="18"/>
    </row>
    <row r="56" spans="1:7" ht="96">
      <c r="A56" s="34" t="s">
        <v>88</v>
      </c>
      <c r="B56" s="35" t="s">
        <v>89</v>
      </c>
      <c r="C56" s="18">
        <f>SUM(C57)</f>
        <v>118.8</v>
      </c>
      <c r="D56" s="18">
        <f>SUM(D57)</f>
        <v>0</v>
      </c>
      <c r="E56" s="18">
        <f t="shared" si="1"/>
        <v>118.8</v>
      </c>
      <c r="F56" s="26"/>
      <c r="G56" s="18"/>
    </row>
    <row r="57" spans="1:7" ht="82.5">
      <c r="A57" s="34" t="s">
        <v>90</v>
      </c>
      <c r="B57" s="35" t="s">
        <v>91</v>
      </c>
      <c r="C57" s="18">
        <v>118.8</v>
      </c>
      <c r="D57" s="18"/>
      <c r="E57" s="18">
        <f t="shared" si="1"/>
        <v>118.8</v>
      </c>
      <c r="F57" s="26"/>
      <c r="G57" s="18"/>
    </row>
    <row r="58" spans="1:7" s="15" customFormat="1" ht="13.5">
      <c r="A58" s="10" t="s">
        <v>92</v>
      </c>
      <c r="B58" s="11" t="s">
        <v>93</v>
      </c>
      <c r="C58" s="13">
        <f>SUM(C59,C61)</f>
        <v>12</v>
      </c>
      <c r="D58" s="13">
        <f>SUM(D59+D61)</f>
        <v>0</v>
      </c>
      <c r="E58" s="13">
        <f t="shared" si="1"/>
        <v>12</v>
      </c>
      <c r="F58" s="13">
        <f>SUM(F59)</f>
        <v>12</v>
      </c>
      <c r="G58" s="13">
        <f>SUM(G59)</f>
        <v>12</v>
      </c>
    </row>
    <row r="59" spans="1:7" ht="41.25">
      <c r="A59" s="29" t="s">
        <v>94</v>
      </c>
      <c r="B59" s="30" t="s">
        <v>95</v>
      </c>
      <c r="C59" s="20">
        <f>SUM(C60)</f>
        <v>9.2</v>
      </c>
      <c r="D59" s="20">
        <f>SUM(D60)</f>
        <v>0</v>
      </c>
      <c r="E59" s="18">
        <f t="shared" si="1"/>
        <v>9.2</v>
      </c>
      <c r="F59" s="20">
        <f>SUM(F60)</f>
        <v>12</v>
      </c>
      <c r="G59" s="20">
        <f>SUM(G60)</f>
        <v>12</v>
      </c>
    </row>
    <row r="60" spans="1:7" ht="54.75">
      <c r="A60" s="29" t="s">
        <v>96</v>
      </c>
      <c r="B60" s="30" t="s">
        <v>97</v>
      </c>
      <c r="C60" s="20">
        <v>9.2</v>
      </c>
      <c r="D60" s="20"/>
      <c r="E60" s="18">
        <f t="shared" si="1"/>
        <v>9.2</v>
      </c>
      <c r="F60" s="20">
        <v>12</v>
      </c>
      <c r="G60" s="20">
        <v>12</v>
      </c>
    </row>
    <row r="61" spans="1:7" ht="54.75">
      <c r="A61" s="36" t="s">
        <v>98</v>
      </c>
      <c r="B61" s="37" t="s">
        <v>99</v>
      </c>
      <c r="C61" s="20">
        <f>SUM(C62)</f>
        <v>2.8</v>
      </c>
      <c r="D61" s="20">
        <f>SUM(D62)</f>
        <v>0</v>
      </c>
      <c r="E61" s="18">
        <f t="shared" si="1"/>
        <v>2.8</v>
      </c>
      <c r="F61" s="20"/>
      <c r="G61" s="20"/>
    </row>
    <row r="62" spans="1:7" ht="82.5">
      <c r="A62" s="36" t="s">
        <v>100</v>
      </c>
      <c r="B62" s="38" t="s">
        <v>101</v>
      </c>
      <c r="C62" s="20">
        <v>2.8</v>
      </c>
      <c r="D62" s="20"/>
      <c r="E62" s="18">
        <f t="shared" si="1"/>
        <v>2.8</v>
      </c>
      <c r="F62" s="20"/>
      <c r="G62" s="20"/>
    </row>
    <row r="63" spans="1:7" s="15" customFormat="1" ht="13.5">
      <c r="A63" s="39" t="s">
        <v>102</v>
      </c>
      <c r="B63" s="40" t="s">
        <v>103</v>
      </c>
      <c r="C63" s="41">
        <f>SUM(C64+C96)</f>
        <v>23739.050000000003</v>
      </c>
      <c r="D63" s="42">
        <f>SUM(D64)+D96</f>
        <v>6562.449</v>
      </c>
      <c r="E63" s="43">
        <f t="shared" si="1"/>
        <v>30301.499000000003</v>
      </c>
      <c r="F63" s="41">
        <f>SUM(F64)</f>
        <v>19136.7</v>
      </c>
      <c r="G63" s="41">
        <f>SUM(G64)</f>
        <v>9627.400000000001</v>
      </c>
    </row>
    <row r="64" spans="1:7" ht="41.25">
      <c r="A64" s="44" t="s">
        <v>104</v>
      </c>
      <c r="B64" s="45" t="s">
        <v>105</v>
      </c>
      <c r="C64" s="46">
        <f>SUM(C65+C70+C83+C89)</f>
        <v>22828.600000000002</v>
      </c>
      <c r="D64" s="47">
        <f>SUM(D70+D83+D89)+D65</f>
        <v>4115.449</v>
      </c>
      <c r="E64" s="48">
        <f t="shared" si="1"/>
        <v>26944.049000000003</v>
      </c>
      <c r="F64" s="41">
        <f>SUM(F70+F83+F89)</f>
        <v>19136.7</v>
      </c>
      <c r="G64" s="41">
        <f>SUM(G70+G83+G89)</f>
        <v>9627.400000000001</v>
      </c>
    </row>
    <row r="65" spans="1:7" ht="27">
      <c r="A65" s="49" t="s">
        <v>106</v>
      </c>
      <c r="B65" s="40" t="s">
        <v>107</v>
      </c>
      <c r="C65" s="41">
        <f>SUM(C66)</f>
        <v>3219</v>
      </c>
      <c r="D65" s="42">
        <f>SUM(D66)</f>
        <v>2469.45</v>
      </c>
      <c r="E65" s="43">
        <f t="shared" si="1"/>
        <v>5688.45</v>
      </c>
      <c r="F65" s="46"/>
      <c r="G65" s="46"/>
    </row>
    <row r="66" spans="1:7" ht="27">
      <c r="A66" s="50" t="s">
        <v>108</v>
      </c>
      <c r="B66" s="45" t="s">
        <v>109</v>
      </c>
      <c r="C66" s="46">
        <f>SUM(C67)</f>
        <v>3219</v>
      </c>
      <c r="D66" s="47">
        <f>SUM(D67)</f>
        <v>2469.45</v>
      </c>
      <c r="E66" s="48">
        <f t="shared" si="1"/>
        <v>5688.45</v>
      </c>
      <c r="F66" s="46"/>
      <c r="G66" s="46"/>
    </row>
    <row r="67" spans="1:7" ht="27">
      <c r="A67" s="50" t="s">
        <v>110</v>
      </c>
      <c r="B67" s="45" t="s">
        <v>111</v>
      </c>
      <c r="C67" s="46">
        <f>SUM(C68:C69)</f>
        <v>3219</v>
      </c>
      <c r="D67" s="47">
        <f>SUM(D68:D69)</f>
        <v>2469.45</v>
      </c>
      <c r="E67" s="48">
        <f t="shared" si="1"/>
        <v>5688.45</v>
      </c>
      <c r="F67" s="46"/>
      <c r="G67" s="46"/>
    </row>
    <row r="68" spans="1:7" ht="26.25">
      <c r="A68" s="50" t="s">
        <v>112</v>
      </c>
      <c r="B68" s="51" t="s">
        <v>111</v>
      </c>
      <c r="C68" s="46">
        <v>2933</v>
      </c>
      <c r="D68" s="47">
        <v>336</v>
      </c>
      <c r="E68" s="48">
        <f t="shared" si="1"/>
        <v>3269</v>
      </c>
      <c r="F68" s="46"/>
      <c r="G68" s="46"/>
    </row>
    <row r="69" spans="1:7" ht="120.75" customHeight="1">
      <c r="A69" s="50" t="s">
        <v>113</v>
      </c>
      <c r="B69" s="52" t="s">
        <v>114</v>
      </c>
      <c r="C69" s="46">
        <v>286</v>
      </c>
      <c r="D69" s="47">
        <v>2133.45</v>
      </c>
      <c r="E69" s="48">
        <f t="shared" si="1"/>
        <v>2419.45</v>
      </c>
      <c r="F69" s="46"/>
      <c r="G69" s="46"/>
    </row>
    <row r="70" spans="1:7" ht="27">
      <c r="A70" s="39" t="s">
        <v>115</v>
      </c>
      <c r="B70" s="40" t="s">
        <v>116</v>
      </c>
      <c r="C70" s="41">
        <f>SUM(C71+C77)+C75</f>
        <v>12740.800000000001</v>
      </c>
      <c r="D70" s="42">
        <f>SUM(D71+D77)+D75</f>
        <v>0</v>
      </c>
      <c r="E70" s="43">
        <f t="shared" si="1"/>
        <v>12740.800000000001</v>
      </c>
      <c r="F70" s="41">
        <f>SUM(F71+F77+F73)</f>
        <v>13734.7</v>
      </c>
      <c r="G70" s="41">
        <f>SUM(G71+G77)</f>
        <v>4217.3</v>
      </c>
    </row>
    <row r="71" spans="1:7" ht="69">
      <c r="A71" s="9" t="s">
        <v>117</v>
      </c>
      <c r="B71" s="30" t="s">
        <v>118</v>
      </c>
      <c r="C71" s="46">
        <f>SUM(C72)</f>
        <v>0</v>
      </c>
      <c r="D71" s="47">
        <f>SUM(D72)</f>
        <v>0</v>
      </c>
      <c r="E71" s="48">
        <f t="shared" si="1"/>
        <v>0</v>
      </c>
      <c r="F71" s="46">
        <f>SUM(F72)</f>
        <v>85.1</v>
      </c>
      <c r="G71" s="46">
        <f>SUM(G72)</f>
        <v>0</v>
      </c>
    </row>
    <row r="72" spans="1:7" ht="69">
      <c r="A72" s="9" t="s">
        <v>119</v>
      </c>
      <c r="B72" s="30" t="s">
        <v>120</v>
      </c>
      <c r="C72" s="46">
        <v>0</v>
      </c>
      <c r="D72" s="47"/>
      <c r="E72" s="48">
        <f t="shared" si="1"/>
        <v>0</v>
      </c>
      <c r="F72" s="46">
        <v>85.1</v>
      </c>
      <c r="G72" s="46">
        <v>0</v>
      </c>
    </row>
    <row r="73" spans="1:7" ht="27">
      <c r="A73" s="53" t="s">
        <v>121</v>
      </c>
      <c r="B73" s="54" t="s">
        <v>122</v>
      </c>
      <c r="C73" s="46">
        <v>0</v>
      </c>
      <c r="D73" s="47"/>
      <c r="E73" s="48">
        <f t="shared" si="1"/>
        <v>0</v>
      </c>
      <c r="F73" s="46">
        <f>SUM(F74)</f>
        <v>9432.3</v>
      </c>
      <c r="G73" s="46">
        <v>0</v>
      </c>
    </row>
    <row r="74" spans="1:7" ht="27">
      <c r="A74" s="53" t="s">
        <v>123</v>
      </c>
      <c r="B74" s="54" t="s">
        <v>124</v>
      </c>
      <c r="C74" s="46">
        <v>0</v>
      </c>
      <c r="D74" s="47"/>
      <c r="E74" s="48">
        <f t="shared" si="1"/>
        <v>0</v>
      </c>
      <c r="F74" s="46">
        <v>9432.3</v>
      </c>
      <c r="G74" s="46">
        <v>0</v>
      </c>
    </row>
    <row r="75" spans="1:7" ht="13.5">
      <c r="A75" s="53" t="s">
        <v>125</v>
      </c>
      <c r="B75" s="37" t="s">
        <v>126</v>
      </c>
      <c r="C75" s="46">
        <f>SUM(C76)</f>
        <v>102.1</v>
      </c>
      <c r="D75" s="47">
        <f>SUM(D76)</f>
        <v>0</v>
      </c>
      <c r="E75" s="48">
        <f t="shared" si="1"/>
        <v>102.1</v>
      </c>
      <c r="F75" s="46"/>
      <c r="G75" s="46"/>
    </row>
    <row r="76" spans="1:7" ht="27">
      <c r="A76" s="53" t="s">
        <v>127</v>
      </c>
      <c r="B76" s="37" t="s">
        <v>128</v>
      </c>
      <c r="C76" s="46">
        <v>102.1</v>
      </c>
      <c r="D76" s="47"/>
      <c r="E76" s="48">
        <f t="shared" si="1"/>
        <v>102.1</v>
      </c>
      <c r="F76" s="46"/>
      <c r="G76" s="46"/>
    </row>
    <row r="77" spans="1:7" ht="21" customHeight="1">
      <c r="A77" s="44" t="s">
        <v>129</v>
      </c>
      <c r="B77" s="45" t="s">
        <v>130</v>
      </c>
      <c r="C77" s="46">
        <f>SUM(C78)</f>
        <v>12638.7</v>
      </c>
      <c r="D77" s="47">
        <f>SUM(D78)</f>
        <v>0</v>
      </c>
      <c r="E77" s="43">
        <f t="shared" si="1"/>
        <v>12638.7</v>
      </c>
      <c r="F77" s="46">
        <f>SUM(F78)</f>
        <v>4217.3</v>
      </c>
      <c r="G77" s="46">
        <f>SUM(G78)</f>
        <v>4217.3</v>
      </c>
    </row>
    <row r="78" spans="1:7" ht="24" customHeight="1">
      <c r="A78" s="44" t="s">
        <v>131</v>
      </c>
      <c r="B78" s="45" t="s">
        <v>132</v>
      </c>
      <c r="C78" s="46">
        <f>SUM(C80:C82)</f>
        <v>12638.7</v>
      </c>
      <c r="D78" s="47">
        <f>SUM(D80:D82)</f>
        <v>0</v>
      </c>
      <c r="E78" s="43">
        <f t="shared" si="1"/>
        <v>12638.7</v>
      </c>
      <c r="F78" s="46">
        <f>SUM(F80:F82)</f>
        <v>4217.3</v>
      </c>
      <c r="G78" s="46">
        <f>SUM(G80:G82)</f>
        <v>4217.3</v>
      </c>
    </row>
    <row r="79" spans="1:19" ht="13.5">
      <c r="A79" s="16"/>
      <c r="B79" s="21" t="s">
        <v>133</v>
      </c>
      <c r="C79" s="46"/>
      <c r="D79" s="47"/>
      <c r="E79" s="43"/>
      <c r="F79" s="55"/>
      <c r="G79" s="4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s="61" customFormat="1" ht="96">
      <c r="A80" s="56" t="s">
        <v>134</v>
      </c>
      <c r="B80" s="21" t="s">
        <v>135</v>
      </c>
      <c r="C80" s="57">
        <v>4167.1</v>
      </c>
      <c r="D80" s="58"/>
      <c r="E80" s="48">
        <f aca="true" t="shared" si="2" ref="E80:E99">SUM(C80:D80)</f>
        <v>4167.1</v>
      </c>
      <c r="F80" s="59">
        <v>4045.7</v>
      </c>
      <c r="G80" s="59">
        <v>4045.7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s="61" customFormat="1" ht="69">
      <c r="A81" s="56" t="s">
        <v>136</v>
      </c>
      <c r="B81" s="21" t="s">
        <v>137</v>
      </c>
      <c r="C81" s="57">
        <v>8300</v>
      </c>
      <c r="D81" s="58"/>
      <c r="E81" s="48">
        <f t="shared" si="2"/>
        <v>8300</v>
      </c>
      <c r="F81" s="59"/>
      <c r="G81" s="59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s="61" customFormat="1" ht="54.75">
      <c r="A82" s="56" t="s">
        <v>138</v>
      </c>
      <c r="B82" s="21" t="s">
        <v>139</v>
      </c>
      <c r="C82" s="57">
        <v>171.6</v>
      </c>
      <c r="D82" s="58"/>
      <c r="E82" s="48">
        <f t="shared" si="2"/>
        <v>171.6</v>
      </c>
      <c r="F82" s="59">
        <v>171.6</v>
      </c>
      <c r="G82" s="59">
        <v>171.6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s="15" customFormat="1" ht="27">
      <c r="A83" s="62" t="s">
        <v>140</v>
      </c>
      <c r="B83" s="63" t="s">
        <v>141</v>
      </c>
      <c r="C83" s="41">
        <f>SUM(C84+C87)</f>
        <v>394.4</v>
      </c>
      <c r="D83" s="42">
        <f>SUM(D84+D87)</f>
        <v>0</v>
      </c>
      <c r="E83" s="43">
        <f t="shared" si="2"/>
        <v>394.4</v>
      </c>
      <c r="F83" s="41">
        <f>SUM(F84+F87)</f>
        <v>402</v>
      </c>
      <c r="G83" s="41">
        <f>SUM(G84+G87)</f>
        <v>410.1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</row>
    <row r="84" spans="1:19" s="15" customFormat="1" ht="41.25">
      <c r="A84" s="65" t="s">
        <v>142</v>
      </c>
      <c r="B84" s="66" t="s">
        <v>143</v>
      </c>
      <c r="C84" s="46">
        <f>SUM(C85)</f>
        <v>154.8</v>
      </c>
      <c r="D84" s="47">
        <f>SUM(D85)</f>
        <v>0</v>
      </c>
      <c r="E84" s="48">
        <f t="shared" si="2"/>
        <v>154.8</v>
      </c>
      <c r="F84" s="46">
        <f>SUM(F85)</f>
        <v>154.8</v>
      </c>
      <c r="G84" s="46">
        <f>SUM(G85)</f>
        <v>154.8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</row>
    <row r="85" spans="1:19" s="15" customFormat="1" ht="41.25">
      <c r="A85" s="65" t="s">
        <v>144</v>
      </c>
      <c r="B85" s="66" t="s">
        <v>145</v>
      </c>
      <c r="C85" s="46">
        <f>SUM(C86)</f>
        <v>154.8</v>
      </c>
      <c r="D85" s="47">
        <f>SUM(D86)</f>
        <v>0</v>
      </c>
      <c r="E85" s="48">
        <f t="shared" si="2"/>
        <v>154.8</v>
      </c>
      <c r="F85" s="46">
        <f>SUM(F86)</f>
        <v>154.8</v>
      </c>
      <c r="G85" s="46">
        <f>SUM(G86)</f>
        <v>154.8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</row>
    <row r="86" spans="1:19" s="15" customFormat="1" ht="151.5">
      <c r="A86" s="67" t="s">
        <v>146</v>
      </c>
      <c r="B86" s="68" t="s">
        <v>147</v>
      </c>
      <c r="C86" s="46">
        <v>154.8</v>
      </c>
      <c r="D86" s="47"/>
      <c r="E86" s="48">
        <f t="shared" si="2"/>
        <v>154.8</v>
      </c>
      <c r="F86" s="46">
        <v>154.8</v>
      </c>
      <c r="G86" s="46">
        <v>154.8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</row>
    <row r="87" spans="1:7" ht="41.25">
      <c r="A87" s="50" t="s">
        <v>148</v>
      </c>
      <c r="B87" s="45" t="s">
        <v>149</v>
      </c>
      <c r="C87" s="46">
        <f>SUM(C88)</f>
        <v>239.6</v>
      </c>
      <c r="D87" s="47">
        <f>SUM(D88)</f>
        <v>0</v>
      </c>
      <c r="E87" s="48">
        <f t="shared" si="2"/>
        <v>239.6</v>
      </c>
      <c r="F87" s="46">
        <f>SUM(F88)</f>
        <v>247.2</v>
      </c>
      <c r="G87" s="46">
        <f>SUM(G88)</f>
        <v>255.3</v>
      </c>
    </row>
    <row r="88" spans="1:7" ht="41.25">
      <c r="A88" s="50" t="s">
        <v>150</v>
      </c>
      <c r="B88" s="45" t="s">
        <v>151</v>
      </c>
      <c r="C88" s="46">
        <v>239.6</v>
      </c>
      <c r="D88" s="47"/>
      <c r="E88" s="48">
        <f t="shared" si="2"/>
        <v>239.6</v>
      </c>
      <c r="F88" s="69">
        <v>247.2</v>
      </c>
      <c r="G88" s="46">
        <v>255.3</v>
      </c>
    </row>
    <row r="89" spans="1:7" ht="13.5">
      <c r="A89" s="10" t="s">
        <v>152</v>
      </c>
      <c r="B89" s="11" t="s">
        <v>153</v>
      </c>
      <c r="C89" s="70">
        <f>SUM(C90+C92)</f>
        <v>6474.400000000001</v>
      </c>
      <c r="D89" s="42">
        <f>SUM(D90+D92)</f>
        <v>1645.999</v>
      </c>
      <c r="E89" s="48">
        <f t="shared" si="2"/>
        <v>8120.399</v>
      </c>
      <c r="F89" s="70">
        <f>SUM(F90+F92)</f>
        <v>5000</v>
      </c>
      <c r="G89" s="70">
        <f>SUM(G90+G92)</f>
        <v>5000</v>
      </c>
    </row>
    <row r="90" spans="1:7" ht="54.75">
      <c r="A90" s="16" t="s">
        <v>154</v>
      </c>
      <c r="B90" s="21" t="s">
        <v>155</v>
      </c>
      <c r="C90" s="46">
        <f>SUM(C91)</f>
        <v>1139.3</v>
      </c>
      <c r="D90" s="47">
        <f>SUM(D91)</f>
        <v>0</v>
      </c>
      <c r="E90" s="48">
        <f t="shared" si="2"/>
        <v>1139.3</v>
      </c>
      <c r="F90" s="41"/>
      <c r="G90" s="41"/>
    </row>
    <row r="91" spans="1:7" ht="69">
      <c r="A91" s="16" t="s">
        <v>156</v>
      </c>
      <c r="B91" s="21" t="s">
        <v>157</v>
      </c>
      <c r="C91" s="46">
        <v>1139.3</v>
      </c>
      <c r="D91" s="47"/>
      <c r="E91" s="48">
        <f t="shared" si="2"/>
        <v>1139.3</v>
      </c>
      <c r="F91" s="41"/>
      <c r="G91" s="41"/>
    </row>
    <row r="92" spans="1:7" ht="27">
      <c r="A92" s="16" t="s">
        <v>158</v>
      </c>
      <c r="B92" s="21" t="s">
        <v>159</v>
      </c>
      <c r="C92" s="46">
        <f>SUM(C93)</f>
        <v>5335.1</v>
      </c>
      <c r="D92" s="47">
        <f>SUM(D93)</f>
        <v>1645.999</v>
      </c>
      <c r="E92" s="48">
        <f t="shared" si="2"/>
        <v>6981.099</v>
      </c>
      <c r="F92" s="46">
        <f>SUM(F93)</f>
        <v>5000</v>
      </c>
      <c r="G92" s="46">
        <f>SUM(G93)</f>
        <v>5000</v>
      </c>
    </row>
    <row r="93" spans="1:7" ht="27">
      <c r="A93" s="16" t="s">
        <v>160</v>
      </c>
      <c r="B93" s="21" t="s">
        <v>161</v>
      </c>
      <c r="C93" s="46">
        <f>SUM(C95)</f>
        <v>5335.1</v>
      </c>
      <c r="D93" s="47">
        <f>SUM(D95)</f>
        <v>1645.999</v>
      </c>
      <c r="E93" s="48">
        <f t="shared" si="2"/>
        <v>6981.099</v>
      </c>
      <c r="F93" s="46">
        <f>SUM(F95)</f>
        <v>5000</v>
      </c>
      <c r="G93" s="46">
        <f>SUM(G95)</f>
        <v>5000</v>
      </c>
    </row>
    <row r="94" spans="1:7" ht="13.5">
      <c r="A94" s="16"/>
      <c r="B94" s="21" t="s">
        <v>133</v>
      </c>
      <c r="C94" s="46"/>
      <c r="D94" s="47"/>
      <c r="E94" s="43">
        <f t="shared" si="2"/>
        <v>0</v>
      </c>
      <c r="F94" s="69"/>
      <c r="G94" s="46"/>
    </row>
    <row r="95" spans="1:7" ht="41.25">
      <c r="A95" s="16" t="s">
        <v>160</v>
      </c>
      <c r="B95" s="71" t="s">
        <v>162</v>
      </c>
      <c r="C95" s="46">
        <v>5335.1</v>
      </c>
      <c r="D95" s="47">
        <v>1645.999</v>
      </c>
      <c r="E95" s="48">
        <f t="shared" si="2"/>
        <v>6981.099</v>
      </c>
      <c r="F95" s="69">
        <v>5000</v>
      </c>
      <c r="G95" s="46">
        <v>5000</v>
      </c>
    </row>
    <row r="96" spans="1:7" ht="13.5">
      <c r="A96" s="7" t="s">
        <v>163</v>
      </c>
      <c r="B96" s="11" t="s">
        <v>164</v>
      </c>
      <c r="C96" s="41">
        <f>SUM(C97)</f>
        <v>910.45</v>
      </c>
      <c r="D96" s="42">
        <f>SUM(D97)</f>
        <v>2447</v>
      </c>
      <c r="E96" s="43">
        <f t="shared" si="2"/>
        <v>3357.45</v>
      </c>
      <c r="F96" s="69"/>
      <c r="G96" s="46"/>
    </row>
    <row r="97" spans="1:7" ht="27">
      <c r="A97" s="29" t="s">
        <v>165</v>
      </c>
      <c r="B97" s="21" t="s">
        <v>166</v>
      </c>
      <c r="C97" s="72">
        <f>SUM(C98)</f>
        <v>910.45</v>
      </c>
      <c r="D97" s="47">
        <f>SUM(D98)</f>
        <v>2447</v>
      </c>
      <c r="E97" s="48">
        <f t="shared" si="2"/>
        <v>3357.45</v>
      </c>
      <c r="F97" s="69"/>
      <c r="G97" s="46"/>
    </row>
    <row r="98" spans="1:7" ht="27">
      <c r="A98" s="29" t="s">
        <v>167</v>
      </c>
      <c r="B98" s="21" t="s">
        <v>166</v>
      </c>
      <c r="C98" s="72">
        <v>910.45</v>
      </c>
      <c r="D98" s="47">
        <v>2447</v>
      </c>
      <c r="E98" s="48">
        <f t="shared" si="2"/>
        <v>3357.45</v>
      </c>
      <c r="F98" s="69"/>
      <c r="G98" s="46"/>
    </row>
    <row r="99" spans="1:7" ht="13.5">
      <c r="A99" s="16"/>
      <c r="B99" s="11" t="s">
        <v>168</v>
      </c>
      <c r="C99" s="70">
        <f>SUM(C17+C63)</f>
        <v>55032.75</v>
      </c>
      <c r="D99" s="42">
        <f>SUM(D17+D63)</f>
        <v>6562.449</v>
      </c>
      <c r="E99" s="43">
        <f t="shared" si="2"/>
        <v>61595.199</v>
      </c>
      <c r="F99" s="41">
        <f>SUM(F17+F63)</f>
        <v>50859.4</v>
      </c>
      <c r="G99" s="41">
        <f>SUM(G17+G63)</f>
        <v>41748.100000000006</v>
      </c>
    </row>
  </sheetData>
  <sheetProtection selectLockedCells="1" selectUnlockedCells="1"/>
  <mergeCells count="12">
    <mergeCell ref="B8:G8"/>
    <mergeCell ref="B9:G9"/>
    <mergeCell ref="B10:G10"/>
    <mergeCell ref="B11:G11"/>
    <mergeCell ref="A12:G12"/>
    <mergeCell ref="F13:G13"/>
    <mergeCell ref="C1:G1"/>
    <mergeCell ref="B2:G2"/>
    <mergeCell ref="B3:G3"/>
    <mergeCell ref="B4:G4"/>
    <mergeCell ref="C5:G5"/>
    <mergeCell ref="B7:G7"/>
  </mergeCells>
  <printOptions/>
  <pageMargins left="0.3541666666666667" right="0.27569444444444446" top="0.39375" bottom="0.27569444444444446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2022-09-20T05:26:56Z</dcterms:modified>
  <cp:category/>
  <cp:version/>
  <cp:contentType/>
  <cp:contentStatus/>
</cp:coreProperties>
</file>