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<sst xmlns="http://schemas.openxmlformats.org/spreadsheetml/2006/main" count="182" uniqueCount="168">
  <si>
    <t>Приложение № 1</t>
  </si>
  <si>
    <t xml:space="preserve">         к решению Совета народных депутатов</t>
  </si>
  <si>
    <t xml:space="preserve">    муниципального образования Андреевское</t>
  </si>
  <si>
    <t>сельское поселение</t>
  </si>
  <si>
    <t>ПОСТУПЛЕНИЕ  ДОХОДОВ  В  БЮДЖЕТ МУНИЦИПАЛЬНОГО ОБРАЗОВАНИЯ АНДРЕЕВСКОЕ СЕЛЬСКОЕ ПОСЕЛЕНИЕ НА 2021г. И НА ПЛАНОВЫЙ ПЕРИОД 2022-2023гг.</t>
  </si>
  <si>
    <t>(тыс.руб.)</t>
  </si>
  <si>
    <t>Код по классификации</t>
  </si>
  <si>
    <t>Наименование  показателей</t>
  </si>
  <si>
    <t xml:space="preserve">Сумма  </t>
  </si>
  <si>
    <t>декабрь</t>
  </si>
  <si>
    <t>март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</si>
  <si>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</si>
  <si>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</si>
  <si>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</si>
  <si>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</si>
  <si>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</si>
  <si>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</si>
  <si>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</si>
  <si>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</si>
  <si>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</si>
  <si>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</si>
  <si>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</si>
  <si>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</si>
  <si>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</si>
  <si>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</si>
  <si>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</si>
  <si>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</si>
  <si>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</si>
  <si>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</si>
  <si>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</si>
  <si>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</si>
  <si>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</si>
  <si>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</si>
  <si>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</si>
  <si>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</si>
  <si>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</si>
  <si>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</si>
  <si>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</si>
  <si>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</si>
  <si>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</si>
  <si>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</si>
  <si>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</si>
  <si>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</si>
  <si>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</si>
  <si>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контроль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</si>
  <si>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</si>
  <si>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</si>
  <si>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</si>
  <si>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</si>
  <si>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</si>
  <si>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</si>
  <si>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</si>
  <si>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</si>
  <si>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</si>
  <si>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</si>
  <si>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</si>
  <si>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</si>
  <si>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</si>
  <si>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000 1 09 04053 10 0000 110</t>
  </si>
  <si>
    <t>Земельный налог (по обязательствам, возникшим до 1 января 2006 года), мобилизующий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</si>
  <si>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</si>
  <si>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</si>
  <si>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000 1 11 05000 00 0000 120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</si>
  <si>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</si>
  <si>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000 1 11 05030 00 0000 120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</si>
  <si>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</si>
  <si>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 xml:space="preserve">000 1 11 05035 10 0000 120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</si>
  <si>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</si>
  <si>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</si>
  <si>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</si>
  <si>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</si>
  <si>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 использования имущества, находящегося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</si>
  <si>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</si>
  <si>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 использования имущества, находящегося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</si>
  <si>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000 1 13 00000 00 0000 130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</si>
  <si>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</si>
  <si>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</si>
  <si>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</si>
  <si>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</si>
  <si>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</si>
  <si>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</si>
  <si>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>Прочие доходы от  компенсации затрат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</si>
  <si>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</si>
  <si>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</si>
  <si>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</si>
  <si>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</si>
  <si>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</si>
  <si>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</si>
  <si>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</si>
  <si>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000 1 16 00000 00 0000 000</t>
  </si>
  <si>
    <t>Штрафы, санкции, возмещение ущерба</t>
  </si>
  <si>
    <t xml:space="preserve">000 1 16 01080 01 0000 140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</si>
  <si>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</t>
  </si>
  <si>
    <t xml:space="preserve">000 1 16 01084 01 0000 140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</si>
  <si>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</t>
  </si>
  <si>
    <t xml:space="preserve">0001 16 02000 02 0000 140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</si>
  <si>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</si>
  <si>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</si>
  <si>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</si>
  <si>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</si>
  <si>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</si>
  <si>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</si>
  <si>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</si>
  <si>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000 1 17 00000 00 0000 180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</si>
  <si>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</si>
  <si>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</si>
  <si>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</si>
  <si>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</si>
  <si>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</si>
  <si>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</si>
  <si>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</si>
  <si>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</si>
  <si>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</si>
  <si>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 xml:space="preserve">Дотации бюджетам бюджетной системы Российской Федерации </t>
  </si>
  <si>
    <t xml:space="preserve">000 2 02 15002 00 0000 150 </t>
  </si>
  <si>
    <t xml:space="preserve">Дотации бюджетам на поддержку мер по обеспечению сбалансированности бюджетов </t>
  </si>
  <si>
    <t xml:space="preserve">000 2 02 15002 10 0000 150 </t>
  </si>
  <si>
    <t xml:space="preserve">Дотации бюджетам сельских поселений на поддержку мер по обеспечению сбалансированности бюджетов </t>
  </si>
  <si>
    <t xml:space="preserve">000 2 02 15002 10 7044 150 </t>
  </si>
  <si>
    <t xml:space="preserve">000 2 02 15002 10 7069 150 </t>
  </si>
  <si>
    <t>Дотации бюджетам сельских поселений на поддержку мер по обеспечению сбалансированности бюджетов (дотации на поддержку мер по обеспечению сбалансированности местных бюджетов бюджетам муниципальных образований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</si>
  <si>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000 2 02 20000 00 0000 150</t>
  </si>
  <si>
    <t>Субсидии бюджетам бюджетной системы Российской Федерации (межбюджетные субсидии)</t>
  </si>
  <si>
    <t xml:space="preserve">000 2 02 25299 00 0000 150  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</si>
  <si>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</t>
  </si>
  <si>
    <t xml:space="preserve">000 2 02 25299 10 0000 150 </t>
  </si>
  <si>
    <t xml:space="preserve">Субсидии бюджетам 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</t>
  </si>
  <si>
    <t>000 2 02 29999 00 0000 150</t>
  </si>
  <si>
    <t>Прочие субсидии</t>
  </si>
  <si>
    <t>000 2 02 29999 10 0000 150</t>
  </si>
  <si>
    <t>Прочие субсидии бюджетам сельских поселений</t>
  </si>
  <si>
    <t>в том числе:</t>
  </si>
  <si>
    <t>000 2 02 29999 10 7039 150</t>
  </si>
  <si>
    <t xml:space="preserve">Прочие субсидии бюджетам сельских поселений (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 с указами Президента Российской Федерации от 7 мая 2012 года № 597, от 1 июня 2012 года № 761) </t>
  </si>
  <si>
    <t>000 2 02 29999 10 7167 150</t>
  </si>
  <si>
    <t xml:space="preserve">Прочие субсидии бюджетам сельских поселений (субсидии бюджетам сельских поселений на реализацию мероприятий по предотвращению распространения борщевика Сосновского) </t>
  </si>
  <si>
    <t>000 2 02 30000 00 0000 150</t>
  </si>
  <si>
    <t>Субвенции бюджетам бюджетной системы Российской Федерации</t>
  </si>
  <si>
    <t xml:space="preserve">000 2 02 30024 00 0000 150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</si>
  <si>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</si>
  <si>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000 2 02 30024 10 0000 150 </t>
  </si>
  <si>
    <t>Субвенции бюджетам сельских поселений на выполнение передаваемых полномочий субъектов Российской Федерации</t>
  </si>
  <si>
    <t>000 2 02 30024 10 6196 150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</si>
  <si>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в сфере культуры)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</si>
  <si>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</si>
  <si>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</si>
  <si>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</si>
  <si>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</si>
  <si>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</si>
  <si>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</si>
  <si>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</si>
  <si>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</si>
  <si>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</si>
  <si>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</si>
  <si>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из районного бюджета на сбалансированность</t>
  </si>
  <si>
    <t>000 2 02 49999 10 8133 150</t>
  </si>
  <si>
    <t>Прочие межбюджетные трансферты, передаваемые бюджетам сельских поселений (прочие межбюджетные трансферты, передаваемые  бюджетам сельских поселений на выплату грантов на реализацию творческих проектов на селе в сфере культуры )</t>
  </si>
  <si>
    <t>000 2 07 05000 00 0000 150</t>
  </si>
  <si>
    <t>Прочие безвозмездные поступления</t>
  </si>
  <si>
    <t>000 2 07 05000 10 0000 150</t>
  </si>
  <si>
    <t>Прочие безвозмездные поступления, зачисляемые в бюджет сельских  поселений</t>
  </si>
  <si>
    <t>000 2 07 05030 10 0000 150</t>
  </si>
  <si>
    <t xml:space="preserve">000 2 19 00000 10 0000 150 </t>
  </si>
  <si>
    <t xml:space="preserve">Возврат остатков субсидий, субвенций и иных межбюджетных трансфертов, имеющих целевое назначение, прошлых лет из бюджетов сельских поселений </t>
  </si>
  <si>
    <t xml:space="preserve">000 2 19 60010 10 0000 150 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</si>
  <si>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 </t>
  </si>
  <si>
    <t>ИТОГО ДОХОДОВ:</t>
  </si>
  <si>
    <t>от 24.12.2021 № 29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</si>
</sst>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"/>
  </numFmts>
  <fonts count="45"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2"/>
    </font>
    <font>
      <sz val="11"/>
      <color indexed="58"/>
      <name val="Times New Roman"/>
      <family val="1"/>
    </font>
    <font>
      <b/>
      <sz val="11"/>
      <color indexed="5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0" xfId="43" applyNumberFormat="1" applyFont="1" applyFill="1" applyBorder="1" applyAlignment="1" applyProtection="1">
      <alignment horizontal="justify" vertical="top" wrapText="1"/>
      <protection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justify"/>
    </xf>
    <xf numFmtId="0" fontId="1" fillId="0" borderId="0" xfId="0" applyFont="1" applyAlignment="1">
      <alignment horizontal="justify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justify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4" fillId="33" borderId="10" xfId="33" applyFont="1" applyFill="1" applyBorder="1" applyAlignment="1">
      <alignment horizontal="left" vertical="center" wrapText="1"/>
      <protection/>
    </xf>
    <xf numFmtId="0" fontId="4" fillId="33" borderId="10" xfId="33" applyFont="1" applyFill="1" applyBorder="1" applyAlignment="1">
      <alignment horizontal="justify" vertical="center" wrapText="1"/>
      <protection/>
    </xf>
    <xf numFmtId="165" fontId="4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1" fillId="33" borderId="10" xfId="33" applyFont="1" applyFill="1" applyBorder="1" applyAlignment="1">
      <alignment horizontal="left" vertical="center" wrapText="1"/>
      <protection/>
    </xf>
    <xf numFmtId="0" fontId="1" fillId="33" borderId="10" xfId="33" applyFont="1" applyFill="1" applyBorder="1" applyAlignment="1">
      <alignment horizontal="justify" vertical="center" wrapText="1"/>
      <protection/>
    </xf>
    <xf numFmtId="166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1" fillId="33" borderId="10" xfId="33" applyFont="1" applyFill="1" applyBorder="1" applyAlignment="1">
      <alignment horizontal="justify" vertical="center" wrapText="1"/>
      <protection/>
    </xf>
    <xf numFmtId="0" fontId="1" fillId="33" borderId="10" xfId="33" applyFont="1" applyFill="1" applyBorder="1" applyAlignment="1">
      <alignment horizontal="justify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horizontal="justify" vertical="center" wrapText="1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33" applyFont="1" applyFill="1" applyBorder="1" applyAlignment="1">
      <alignment horizontal="left" vertical="center" wrapText="1"/>
      <protection/>
    </xf>
    <xf numFmtId="0" fontId="2" fillId="0" borderId="10" xfId="33" applyFont="1" applyBorder="1" applyAlignment="1">
      <alignment wrapText="1"/>
      <protection/>
    </xf>
    <xf numFmtId="0" fontId="1" fillId="0" borderId="10" xfId="33" applyFont="1" applyFill="1" applyBorder="1" applyAlignment="1">
      <alignment horizontal="left" wrapText="1"/>
      <protection/>
    </xf>
    <xf numFmtId="0" fontId="2" fillId="0" borderId="10" xfId="33" applyFont="1" applyFill="1" applyBorder="1" applyAlignment="1">
      <alignment horizontal="justify" vertical="center" wrapText="1"/>
      <protection/>
    </xf>
    <xf numFmtId="164" fontId="4" fillId="33" borderId="10" xfId="33" applyNumberFormat="1" applyFont="1" applyFill="1" applyBorder="1" applyAlignment="1">
      <alignment horizontal="right" wrapText="1"/>
      <protection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zoomScalePageLayoutView="0" workbookViewId="0" topLeftCell="A1">
      <selection activeCell="D5" sqref="D5:K5"/>
    </sheetView>
  </sheetViews>
  <sheetFormatPr defaultColWidth="8.421875" defaultRowHeight="12.75"/>
  <cols>
    <col min="1" max="1" width="28.140625" style="1" customWidth="1"/>
    <col min="2" max="2" width="50.8515625" style="1" customWidth="1"/>
    <col min="3" max="3" width="11.421875" style="2" hidden="1" customWidth="1"/>
    <col min="4" max="4" width="10.421875" style="2" hidden="1" customWidth="1"/>
    <col min="5" max="5" width="12.57421875" style="2" customWidth="1"/>
    <col min="6" max="6" width="9.57421875" style="2" customWidth="1"/>
    <col min="7" max="10" width="7.57421875" style="2" hidden="1" customWidth="1"/>
    <col min="11" max="11" width="9.8515625" style="2" customWidth="1"/>
    <col min="12" max="12" width="7.421875" style="3" customWidth="1"/>
    <col min="13" max="13" width="8.421875" style="4" customWidth="1"/>
    <col min="14" max="16384" width="8.421875" style="2" customWidth="1"/>
  </cols>
  <sheetData>
    <row r="1" spans="1:11" ht="13.5">
      <c r="A1" s="5"/>
      <c r="B1" s="6"/>
      <c r="C1" s="6"/>
      <c r="D1" s="85" t="s">
        <v>0</v>
      </c>
      <c r="E1" s="85"/>
      <c r="F1" s="85"/>
      <c r="G1" s="85"/>
      <c r="H1" s="85"/>
      <c r="I1" s="85"/>
      <c r="J1" s="85"/>
      <c r="K1" s="85"/>
    </row>
    <row r="2" spans="1:11" ht="13.5">
      <c r="A2" s="5"/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</row>
    <row r="3" spans="1:11" ht="13.5">
      <c r="A3" s="5"/>
      <c r="B3" s="85" t="s">
        <v>2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ht="13.5">
      <c r="A4" s="5"/>
      <c r="B4" s="85" t="s">
        <v>3</v>
      </c>
      <c r="C4" s="85"/>
      <c r="D4" s="85"/>
      <c r="E4" s="85"/>
      <c r="F4" s="85"/>
      <c r="G4" s="85"/>
      <c r="H4" s="85"/>
      <c r="I4" s="85"/>
      <c r="J4" s="85"/>
      <c r="K4" s="85"/>
    </row>
    <row r="5" spans="1:11" ht="13.5">
      <c r="A5" s="5"/>
      <c r="B5" s="6"/>
      <c r="C5" s="6"/>
      <c r="D5" s="85" t="s">
        <v>167</v>
      </c>
      <c r="E5" s="85"/>
      <c r="F5" s="85"/>
      <c r="G5" s="85"/>
      <c r="H5" s="85"/>
      <c r="I5" s="85"/>
      <c r="J5" s="85"/>
      <c r="K5" s="85"/>
    </row>
    <row r="6" spans="1:11" ht="13.5">
      <c r="A6" s="5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7" customHeight="1">
      <c r="A8" s="86" t="s">
        <v>4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3.5">
      <c r="A9" s="5"/>
      <c r="B9" s="5"/>
      <c r="C9" s="7"/>
      <c r="D9" s="7"/>
      <c r="E9" s="7"/>
      <c r="F9"/>
      <c r="G9" s="8"/>
      <c r="H9" s="8"/>
      <c r="I9" s="8"/>
      <c r="J9" s="8"/>
      <c r="K9" s="8" t="s">
        <v>5</v>
      </c>
    </row>
    <row r="10" spans="1:11" ht="13.5">
      <c r="A10" s="9" t="s">
        <v>6</v>
      </c>
      <c r="B10" s="9" t="s">
        <v>7</v>
      </c>
      <c r="C10" s="10" t="s">
        <v>8</v>
      </c>
      <c r="D10" s="87" t="s">
        <v>9</v>
      </c>
      <c r="E10" s="10" t="s">
        <v>8</v>
      </c>
      <c r="F10" s="10" t="s">
        <v>8</v>
      </c>
      <c r="G10" s="88" t="s">
        <v>10</v>
      </c>
      <c r="H10" s="10" t="s">
        <v>8</v>
      </c>
      <c r="I10" s="10" t="s">
        <v>8</v>
      </c>
      <c r="J10" s="88" t="s">
        <v>10</v>
      </c>
      <c r="K10" s="10" t="s">
        <v>8</v>
      </c>
    </row>
    <row r="11" spans="1:11" ht="13.5">
      <c r="A11" s="9"/>
      <c r="B11" s="9"/>
      <c r="C11" s="10">
        <v>2021</v>
      </c>
      <c r="D11" s="87"/>
      <c r="E11" s="10">
        <v>2021</v>
      </c>
      <c r="F11" s="10">
        <v>2022</v>
      </c>
      <c r="G11" s="88"/>
      <c r="H11" s="10">
        <v>2022</v>
      </c>
      <c r="I11" s="10">
        <v>2023</v>
      </c>
      <c r="J11" s="88"/>
      <c r="K11" s="10">
        <v>2023</v>
      </c>
    </row>
    <row r="12" spans="1:11" ht="13.5">
      <c r="A12" s="11">
        <v>1</v>
      </c>
      <c r="B12" s="12">
        <v>2</v>
      </c>
      <c r="C12" s="12">
        <v>3</v>
      </c>
      <c r="D12" s="12"/>
      <c r="E12" s="10">
        <v>3</v>
      </c>
      <c r="F12" s="10">
        <v>4</v>
      </c>
      <c r="G12" s="10"/>
      <c r="H12" s="10">
        <v>4</v>
      </c>
      <c r="I12" s="10">
        <v>5</v>
      </c>
      <c r="J12" s="10"/>
      <c r="K12" s="10">
        <v>5</v>
      </c>
    </row>
    <row r="13" spans="1:11" ht="13.5">
      <c r="A13" s="9" t="s">
        <v>11</v>
      </c>
      <c r="B13" s="13" t="s">
        <v>12</v>
      </c>
      <c r="C13" s="14">
        <f>SUM(C14+C20+C23+C31+C38+C53+C34+C45)</f>
        <v>28610.9</v>
      </c>
      <c r="D13" s="14">
        <f>SUM(D14+D20+D23+D31+D34+D38+D45+D49+D53+D60)</f>
        <v>1786.6999999999998</v>
      </c>
      <c r="E13" s="14">
        <f aca="true" t="shared" si="0" ref="E13:E62">SUM(C13:D13)</f>
        <v>30397.600000000002</v>
      </c>
      <c r="F13" s="14">
        <f>SUM(F14+F20+F23+F31+F38+F53+F34+F45)</f>
        <v>27176.9</v>
      </c>
      <c r="G13" s="14"/>
      <c r="H13" s="14">
        <f aca="true" t="shared" si="1" ref="H13:H48">SUM(F13:G13)</f>
        <v>27176.9</v>
      </c>
      <c r="I13" s="14">
        <f>SUM(I14+I20+I23+I31+I38+I53+I34+I45)</f>
        <v>27759.300000000003</v>
      </c>
      <c r="J13" s="14"/>
      <c r="K13" s="14">
        <f aca="true" t="shared" si="2" ref="K13:K48">SUM(I13:J13)</f>
        <v>27759.300000000003</v>
      </c>
    </row>
    <row r="14" spans="1:11" ht="13.5">
      <c r="A14" s="9" t="s">
        <v>13</v>
      </c>
      <c r="B14" s="13" t="s">
        <v>14</v>
      </c>
      <c r="C14" s="15">
        <f>SUM(C15)</f>
        <v>695</v>
      </c>
      <c r="D14" s="15">
        <f>SUM(D15)</f>
        <v>65</v>
      </c>
      <c r="E14" s="14">
        <f t="shared" si="0"/>
        <v>760</v>
      </c>
      <c r="F14" s="15">
        <f>SUM(F15)</f>
        <v>690</v>
      </c>
      <c r="G14" s="15"/>
      <c r="H14" s="14">
        <f t="shared" si="1"/>
        <v>690</v>
      </c>
      <c r="I14" s="15">
        <f>SUM(I15)</f>
        <v>730</v>
      </c>
      <c r="J14" s="15"/>
      <c r="K14" s="14">
        <f t="shared" si="2"/>
        <v>730</v>
      </c>
    </row>
    <row r="15" spans="1:13" s="19" customFormat="1" ht="13.5">
      <c r="A15" s="9" t="s">
        <v>15</v>
      </c>
      <c r="B15" s="16" t="s">
        <v>16</v>
      </c>
      <c r="C15" s="15">
        <f>SUM(C16:C19)</f>
        <v>695</v>
      </c>
      <c r="D15" s="15">
        <v>65</v>
      </c>
      <c r="E15" s="14">
        <f t="shared" si="0"/>
        <v>760</v>
      </c>
      <c r="F15" s="15">
        <f>SUM(F16:F19)</f>
        <v>690</v>
      </c>
      <c r="G15" s="15"/>
      <c r="H15" s="14">
        <f t="shared" si="1"/>
        <v>690</v>
      </c>
      <c r="I15" s="15">
        <f>SUM(I16:I19)</f>
        <v>730</v>
      </c>
      <c r="J15" s="15"/>
      <c r="K15" s="14">
        <f t="shared" si="2"/>
        <v>730</v>
      </c>
      <c r="L15" s="17"/>
      <c r="M15" s="18"/>
    </row>
    <row r="16" spans="1:11" ht="82.5">
      <c r="A16" s="11" t="s">
        <v>17</v>
      </c>
      <c r="B16" s="20" t="s">
        <v>18</v>
      </c>
      <c r="C16" s="21">
        <v>597</v>
      </c>
      <c r="D16" s="21">
        <v>106</v>
      </c>
      <c r="E16" s="14">
        <f t="shared" si="0"/>
        <v>703</v>
      </c>
      <c r="F16" s="22">
        <v>586</v>
      </c>
      <c r="G16" s="22"/>
      <c r="H16" s="14">
        <f t="shared" si="1"/>
        <v>586</v>
      </c>
      <c r="I16" s="15">
        <v>620</v>
      </c>
      <c r="J16" s="15"/>
      <c r="K16" s="14">
        <f t="shared" si="2"/>
        <v>620</v>
      </c>
    </row>
    <row r="17" spans="1:11" ht="110.25">
      <c r="A17" s="11" t="s">
        <v>19</v>
      </c>
      <c r="B17" s="20" t="s">
        <v>20</v>
      </c>
      <c r="C17" s="23">
        <v>1</v>
      </c>
      <c r="D17" s="23">
        <v>-0.7</v>
      </c>
      <c r="E17" s="14">
        <f t="shared" si="0"/>
        <v>0.30000000000000004</v>
      </c>
      <c r="F17" s="24">
        <v>1</v>
      </c>
      <c r="G17" s="24"/>
      <c r="H17" s="14">
        <f t="shared" si="1"/>
        <v>1</v>
      </c>
      <c r="I17" s="24">
        <v>1</v>
      </c>
      <c r="J17" s="24"/>
      <c r="K17" s="14">
        <f t="shared" si="2"/>
        <v>1</v>
      </c>
    </row>
    <row r="18" spans="1:11" ht="41.25">
      <c r="A18" s="11" t="s">
        <v>21</v>
      </c>
      <c r="B18" s="25" t="s">
        <v>22</v>
      </c>
      <c r="C18" s="21">
        <v>46.3</v>
      </c>
      <c r="D18" s="21">
        <v>4.1</v>
      </c>
      <c r="E18" s="14">
        <f t="shared" si="0"/>
        <v>50.4</v>
      </c>
      <c r="F18" s="22">
        <v>35.2</v>
      </c>
      <c r="G18" s="22"/>
      <c r="H18" s="14">
        <f t="shared" si="1"/>
        <v>35.2</v>
      </c>
      <c r="I18" s="15">
        <v>37.2</v>
      </c>
      <c r="J18" s="15"/>
      <c r="K18" s="14">
        <f t="shared" si="2"/>
        <v>37.2</v>
      </c>
    </row>
    <row r="19" spans="1:11" ht="96">
      <c r="A19" s="11" t="s">
        <v>23</v>
      </c>
      <c r="B19" s="20" t="s">
        <v>24</v>
      </c>
      <c r="C19" s="21">
        <v>50.7</v>
      </c>
      <c r="D19" s="21">
        <v>-44.4</v>
      </c>
      <c r="E19" s="14">
        <f t="shared" si="0"/>
        <v>6.300000000000004</v>
      </c>
      <c r="F19" s="22">
        <v>67.8</v>
      </c>
      <c r="G19" s="22"/>
      <c r="H19" s="14">
        <f t="shared" si="1"/>
        <v>67.8</v>
      </c>
      <c r="I19" s="15">
        <v>71.8</v>
      </c>
      <c r="J19" s="15"/>
      <c r="K19" s="14">
        <f t="shared" si="2"/>
        <v>71.8</v>
      </c>
    </row>
    <row r="20" spans="1:11" ht="13.5">
      <c r="A20" s="9" t="s">
        <v>25</v>
      </c>
      <c r="B20" s="26" t="s">
        <v>26</v>
      </c>
      <c r="C20" s="15">
        <f>SUM(C21)</f>
        <v>824</v>
      </c>
      <c r="D20" s="15">
        <f>SUM(D21)</f>
        <v>0.8</v>
      </c>
      <c r="E20" s="14">
        <f t="shared" si="0"/>
        <v>824.8</v>
      </c>
      <c r="F20" s="15">
        <f>SUM(F21)</f>
        <v>1128</v>
      </c>
      <c r="G20" s="15"/>
      <c r="H20" s="14">
        <f t="shared" si="1"/>
        <v>1128</v>
      </c>
      <c r="I20" s="15">
        <f>SUM(I21)</f>
        <v>1184.4</v>
      </c>
      <c r="J20" s="15"/>
      <c r="K20" s="14">
        <f t="shared" si="2"/>
        <v>1184.4</v>
      </c>
    </row>
    <row r="21" spans="1:11" ht="13.5">
      <c r="A21" s="11" t="s">
        <v>27</v>
      </c>
      <c r="B21" s="25" t="s">
        <v>28</v>
      </c>
      <c r="C21" s="21">
        <f>SUM(C22)</f>
        <v>824</v>
      </c>
      <c r="D21" s="21">
        <f>SUM(D22)</f>
        <v>0.8</v>
      </c>
      <c r="E21" s="14">
        <f t="shared" si="0"/>
        <v>824.8</v>
      </c>
      <c r="F21" s="15">
        <f>SUM(F22)</f>
        <v>1128</v>
      </c>
      <c r="G21" s="15"/>
      <c r="H21" s="14">
        <f t="shared" si="1"/>
        <v>1128</v>
      </c>
      <c r="I21" s="15">
        <f>SUM(I22)</f>
        <v>1184.4</v>
      </c>
      <c r="J21" s="15"/>
      <c r="K21" s="14">
        <f t="shared" si="2"/>
        <v>1184.4</v>
      </c>
    </row>
    <row r="22" spans="1:11" ht="13.5">
      <c r="A22" s="11" t="s">
        <v>29</v>
      </c>
      <c r="B22" s="25" t="s">
        <v>28</v>
      </c>
      <c r="C22" s="21">
        <v>824</v>
      </c>
      <c r="D22" s="21">
        <v>0.8</v>
      </c>
      <c r="E22" s="14">
        <f t="shared" si="0"/>
        <v>824.8</v>
      </c>
      <c r="F22" s="22">
        <v>1128</v>
      </c>
      <c r="G22" s="22"/>
      <c r="H22" s="14">
        <f t="shared" si="1"/>
        <v>1128</v>
      </c>
      <c r="I22" s="15">
        <v>1184.4</v>
      </c>
      <c r="J22" s="15"/>
      <c r="K22" s="14">
        <f t="shared" si="2"/>
        <v>1184.4</v>
      </c>
    </row>
    <row r="23" spans="1:11" ht="13.5">
      <c r="A23" s="9" t="s">
        <v>30</v>
      </c>
      <c r="B23" s="27" t="s">
        <v>31</v>
      </c>
      <c r="C23" s="15">
        <f>SUM(C24+C26)</f>
        <v>26393.4</v>
      </c>
      <c r="D23" s="15">
        <f>SUM(D24+D26)</f>
        <v>1456.6</v>
      </c>
      <c r="E23" s="14">
        <f t="shared" si="0"/>
        <v>27850</v>
      </c>
      <c r="F23" s="15">
        <f>SUM(F24+F26)</f>
        <v>24965</v>
      </c>
      <c r="G23" s="15"/>
      <c r="H23" s="14">
        <f t="shared" si="1"/>
        <v>24965</v>
      </c>
      <c r="I23" s="15">
        <f>SUM(I24+I26)</f>
        <v>25450</v>
      </c>
      <c r="J23" s="15"/>
      <c r="K23" s="14">
        <f t="shared" si="2"/>
        <v>25450</v>
      </c>
    </row>
    <row r="24" spans="1:11" ht="13.5">
      <c r="A24" s="11" t="s">
        <v>32</v>
      </c>
      <c r="B24" s="28" t="s">
        <v>33</v>
      </c>
      <c r="C24" s="21">
        <f>SUM(C25)</f>
        <v>1700</v>
      </c>
      <c r="D24" s="21">
        <f>SUM(D25)</f>
        <v>-100</v>
      </c>
      <c r="E24" s="14">
        <f t="shared" si="0"/>
        <v>1600</v>
      </c>
      <c r="F24" s="15">
        <f>SUM(F25)</f>
        <v>1770</v>
      </c>
      <c r="G24" s="15"/>
      <c r="H24" s="14">
        <f t="shared" si="1"/>
        <v>1770</v>
      </c>
      <c r="I24" s="15">
        <f>SUM(I25)</f>
        <v>1805</v>
      </c>
      <c r="J24" s="15"/>
      <c r="K24" s="14">
        <f t="shared" si="2"/>
        <v>1805</v>
      </c>
    </row>
    <row r="25" spans="1:11" ht="41.25">
      <c r="A25" s="11" t="s">
        <v>34</v>
      </c>
      <c r="B25" s="29" t="s">
        <v>35</v>
      </c>
      <c r="C25" s="30">
        <v>1700</v>
      </c>
      <c r="D25" s="30">
        <v>-100</v>
      </c>
      <c r="E25" s="14">
        <f t="shared" si="0"/>
        <v>1600</v>
      </c>
      <c r="F25" s="31">
        <v>1770</v>
      </c>
      <c r="G25" s="31"/>
      <c r="H25" s="14">
        <f t="shared" si="1"/>
        <v>1770</v>
      </c>
      <c r="I25" s="32">
        <v>1805</v>
      </c>
      <c r="J25" s="32"/>
      <c r="K25" s="14">
        <f t="shared" si="2"/>
        <v>1805</v>
      </c>
    </row>
    <row r="26" spans="1:11" ht="13.5">
      <c r="A26" s="11" t="s">
        <v>36</v>
      </c>
      <c r="B26" s="16" t="s">
        <v>37</v>
      </c>
      <c r="C26" s="21">
        <f>SUM(C27+C29)</f>
        <v>24693.4</v>
      </c>
      <c r="D26" s="21">
        <f>SUM(D27+D29)</f>
        <v>1556.6</v>
      </c>
      <c r="E26" s="14">
        <f t="shared" si="0"/>
        <v>26250</v>
      </c>
      <c r="F26" s="15">
        <f>SUM(F27+F29)</f>
        <v>23195</v>
      </c>
      <c r="G26" s="15"/>
      <c r="H26" s="14">
        <f t="shared" si="1"/>
        <v>23195</v>
      </c>
      <c r="I26" s="15">
        <f>SUM(I27+I29)</f>
        <v>23645</v>
      </c>
      <c r="J26" s="15"/>
      <c r="K26" s="14">
        <f t="shared" si="2"/>
        <v>23645</v>
      </c>
    </row>
    <row r="27" spans="1:11" ht="13.5">
      <c r="A27" s="11" t="s">
        <v>38</v>
      </c>
      <c r="B27" s="16" t="s">
        <v>39</v>
      </c>
      <c r="C27" s="21">
        <f>SUM(C28)</f>
        <v>12300</v>
      </c>
      <c r="D27" s="21">
        <f>SUM(D28)</f>
        <v>1150</v>
      </c>
      <c r="E27" s="14">
        <f t="shared" si="0"/>
        <v>13450</v>
      </c>
      <c r="F27" s="15">
        <f>SUM(F28)</f>
        <v>7595</v>
      </c>
      <c r="G27" s="15"/>
      <c r="H27" s="14">
        <f t="shared" si="1"/>
        <v>7595</v>
      </c>
      <c r="I27" s="15">
        <f>SUM(I28)</f>
        <v>7745</v>
      </c>
      <c r="J27" s="15"/>
      <c r="K27" s="14">
        <f t="shared" si="2"/>
        <v>7745</v>
      </c>
    </row>
    <row r="28" spans="1:11" ht="41.25">
      <c r="A28" s="11" t="s">
        <v>40</v>
      </c>
      <c r="B28" s="25" t="s">
        <v>41</v>
      </c>
      <c r="C28" s="33">
        <v>12300</v>
      </c>
      <c r="D28" s="33">
        <v>1150</v>
      </c>
      <c r="E28" s="34">
        <f t="shared" si="0"/>
        <v>13450</v>
      </c>
      <c r="F28" s="35">
        <v>7595</v>
      </c>
      <c r="G28" s="35"/>
      <c r="H28" s="34">
        <f t="shared" si="1"/>
        <v>7595</v>
      </c>
      <c r="I28" s="36">
        <v>7745</v>
      </c>
      <c r="J28" s="36"/>
      <c r="K28" s="34">
        <f t="shared" si="2"/>
        <v>7745</v>
      </c>
    </row>
    <row r="29" spans="1:13" ht="13.5">
      <c r="A29" s="11" t="s">
        <v>42</v>
      </c>
      <c r="B29" s="16" t="s">
        <v>43</v>
      </c>
      <c r="C29" s="33">
        <f>SUM(C30)</f>
        <v>12393.4</v>
      </c>
      <c r="D29" s="33">
        <f>SUM(D30)</f>
        <v>406.6</v>
      </c>
      <c r="E29" s="34">
        <f t="shared" si="0"/>
        <v>12800</v>
      </c>
      <c r="F29" s="36">
        <f>SUM(F30)</f>
        <v>15600</v>
      </c>
      <c r="G29" s="36"/>
      <c r="H29" s="34">
        <f t="shared" si="1"/>
        <v>15600</v>
      </c>
      <c r="I29" s="36">
        <f>SUM(I30)</f>
        <v>15900</v>
      </c>
      <c r="J29" s="36"/>
      <c r="K29" s="34">
        <f t="shared" si="2"/>
        <v>15900</v>
      </c>
      <c r="M29" s="4" t="s">
        <v>44</v>
      </c>
    </row>
    <row r="30" spans="1:11" ht="41.25">
      <c r="A30" s="11" t="s">
        <v>45</v>
      </c>
      <c r="B30" s="37" t="s">
        <v>46</v>
      </c>
      <c r="C30" s="33">
        <v>12393.4</v>
      </c>
      <c r="D30" s="33">
        <v>406.6</v>
      </c>
      <c r="E30" s="34">
        <f t="shared" si="0"/>
        <v>12800</v>
      </c>
      <c r="F30" s="38">
        <v>15600</v>
      </c>
      <c r="G30" s="38"/>
      <c r="H30" s="34">
        <f t="shared" si="1"/>
        <v>15600</v>
      </c>
      <c r="I30" s="36">
        <v>15900</v>
      </c>
      <c r="J30" s="36"/>
      <c r="K30" s="34">
        <f t="shared" si="2"/>
        <v>15900</v>
      </c>
    </row>
    <row r="31" spans="1:11" ht="13.5">
      <c r="A31" s="9" t="s">
        <v>47</v>
      </c>
      <c r="B31" s="13" t="s">
        <v>48</v>
      </c>
      <c r="C31" s="15">
        <f>SUM(C32)</f>
        <v>1</v>
      </c>
      <c r="D31" s="15">
        <f>SUM(D32)</f>
        <v>-1</v>
      </c>
      <c r="E31" s="14">
        <f t="shared" si="0"/>
        <v>0</v>
      </c>
      <c r="F31" s="15">
        <f>SUM(F32)</f>
        <v>1</v>
      </c>
      <c r="G31" s="15"/>
      <c r="H31" s="14">
        <f t="shared" si="1"/>
        <v>1</v>
      </c>
      <c r="I31" s="15">
        <f>SUM(I32)</f>
        <v>1</v>
      </c>
      <c r="J31" s="15"/>
      <c r="K31" s="14">
        <f t="shared" si="2"/>
        <v>1</v>
      </c>
    </row>
    <row r="32" spans="1:11" ht="41.25">
      <c r="A32" s="11" t="s">
        <v>49</v>
      </c>
      <c r="B32" s="25" t="s">
        <v>50</v>
      </c>
      <c r="C32" s="21">
        <f>SUM(C33)</f>
        <v>1</v>
      </c>
      <c r="D32" s="21">
        <f>SUM(D33)</f>
        <v>-1</v>
      </c>
      <c r="E32" s="14">
        <f t="shared" si="0"/>
        <v>0</v>
      </c>
      <c r="F32" s="15">
        <f>SUM(F33)</f>
        <v>1</v>
      </c>
      <c r="G32" s="15"/>
      <c r="H32" s="14">
        <f t="shared" si="1"/>
        <v>1</v>
      </c>
      <c r="I32" s="15">
        <f>SUM(I33)</f>
        <v>1</v>
      </c>
      <c r="J32" s="15"/>
      <c r="K32" s="14">
        <f t="shared" si="2"/>
        <v>1</v>
      </c>
    </row>
    <row r="33" spans="1:11" ht="69">
      <c r="A33" s="11" t="s">
        <v>51</v>
      </c>
      <c r="B33" s="39" t="s">
        <v>52</v>
      </c>
      <c r="C33" s="21">
        <v>1</v>
      </c>
      <c r="D33" s="21">
        <v>-1</v>
      </c>
      <c r="E33" s="14">
        <f t="shared" si="0"/>
        <v>0</v>
      </c>
      <c r="F33" s="31">
        <v>1</v>
      </c>
      <c r="G33" s="31"/>
      <c r="H33" s="14">
        <f t="shared" si="1"/>
        <v>1</v>
      </c>
      <c r="I33" s="15">
        <v>1</v>
      </c>
      <c r="J33" s="15"/>
      <c r="K33" s="14">
        <f t="shared" si="2"/>
        <v>1</v>
      </c>
    </row>
    <row r="34" spans="1:11" ht="27">
      <c r="A34" s="9" t="s">
        <v>53</v>
      </c>
      <c r="B34" s="13" t="s">
        <v>54</v>
      </c>
      <c r="C34" s="15">
        <f>SUM(C35)</f>
        <v>249.1</v>
      </c>
      <c r="D34" s="15">
        <f>SUM(D35)</f>
        <v>1.2</v>
      </c>
      <c r="E34" s="14">
        <f t="shared" si="0"/>
        <v>250.29999999999998</v>
      </c>
      <c r="F34" s="15">
        <f>SUM(F35)</f>
        <v>0</v>
      </c>
      <c r="G34" s="15"/>
      <c r="H34" s="14">
        <f t="shared" si="1"/>
        <v>0</v>
      </c>
      <c r="I34" s="15">
        <f>SUM(I35)</f>
        <v>0</v>
      </c>
      <c r="J34" s="15"/>
      <c r="K34" s="14">
        <f t="shared" si="2"/>
        <v>0</v>
      </c>
    </row>
    <row r="35" spans="1:11" ht="13.5">
      <c r="A35" s="11" t="s">
        <v>55</v>
      </c>
      <c r="B35" s="25" t="s">
        <v>31</v>
      </c>
      <c r="C35" s="21">
        <f>SUM(C36)</f>
        <v>249.1</v>
      </c>
      <c r="D35" s="21">
        <f>SUM(D36)</f>
        <v>1.2</v>
      </c>
      <c r="E35" s="14">
        <f t="shared" si="0"/>
        <v>250.29999999999998</v>
      </c>
      <c r="F35" s="15">
        <f>SUM(F36)</f>
        <v>0</v>
      </c>
      <c r="G35" s="15"/>
      <c r="H35" s="14">
        <f t="shared" si="1"/>
        <v>0</v>
      </c>
      <c r="I35" s="15">
        <f>SUM(I36)</f>
        <v>0</v>
      </c>
      <c r="J35" s="15"/>
      <c r="K35" s="14">
        <f t="shared" si="2"/>
        <v>0</v>
      </c>
    </row>
    <row r="36" spans="1:11" ht="27">
      <c r="A36" s="11" t="s">
        <v>56</v>
      </c>
      <c r="B36" s="25" t="s">
        <v>57</v>
      </c>
      <c r="C36" s="21">
        <f>SUM(C37)</f>
        <v>249.1</v>
      </c>
      <c r="D36" s="21">
        <f>SUM(D37)</f>
        <v>1.2</v>
      </c>
      <c r="E36" s="14">
        <f t="shared" si="0"/>
        <v>250.29999999999998</v>
      </c>
      <c r="F36" s="15">
        <f>SUM(F37)</f>
        <v>0</v>
      </c>
      <c r="G36" s="15"/>
      <c r="H36" s="14">
        <f t="shared" si="1"/>
        <v>0</v>
      </c>
      <c r="I36" s="15">
        <v>0</v>
      </c>
      <c r="J36" s="15"/>
      <c r="K36" s="14">
        <f t="shared" si="2"/>
        <v>0</v>
      </c>
    </row>
    <row r="37" spans="1:11" ht="41.25">
      <c r="A37" s="11" t="s">
        <v>58</v>
      </c>
      <c r="B37" s="25" t="s">
        <v>59</v>
      </c>
      <c r="C37" s="21">
        <v>249.1</v>
      </c>
      <c r="D37" s="21">
        <v>1.2</v>
      </c>
      <c r="E37" s="14">
        <f t="shared" si="0"/>
        <v>250.29999999999998</v>
      </c>
      <c r="F37" s="31">
        <v>0</v>
      </c>
      <c r="G37" s="31"/>
      <c r="H37" s="14">
        <f t="shared" si="1"/>
        <v>0</v>
      </c>
      <c r="I37" s="15">
        <v>0</v>
      </c>
      <c r="J37" s="15"/>
      <c r="K37" s="14">
        <f t="shared" si="2"/>
        <v>0</v>
      </c>
    </row>
    <row r="38" spans="1:11" ht="27">
      <c r="A38" s="9" t="s">
        <v>60</v>
      </c>
      <c r="B38" s="13" t="s">
        <v>61</v>
      </c>
      <c r="C38" s="15">
        <f>SUM(C39+C42)</f>
        <v>333.70000000000005</v>
      </c>
      <c r="D38" s="15">
        <f>SUM(D39+D42)</f>
        <v>-103.80000000000001</v>
      </c>
      <c r="E38" s="14">
        <f t="shared" si="0"/>
        <v>229.90000000000003</v>
      </c>
      <c r="F38" s="15">
        <f>SUM(F39+F42)</f>
        <v>333.70000000000005</v>
      </c>
      <c r="G38" s="15"/>
      <c r="H38" s="14">
        <f t="shared" si="1"/>
        <v>333.70000000000005</v>
      </c>
      <c r="I38" s="15">
        <f>SUM(I39+I42)</f>
        <v>333.70000000000005</v>
      </c>
      <c r="J38" s="15"/>
      <c r="K38" s="14">
        <f t="shared" si="2"/>
        <v>333.70000000000005</v>
      </c>
    </row>
    <row r="39" spans="1:11" ht="96">
      <c r="A39" s="11" t="s">
        <v>62</v>
      </c>
      <c r="B39" s="25" t="s">
        <v>63</v>
      </c>
      <c r="C39" s="15">
        <f>SUM(C41)</f>
        <v>77.9</v>
      </c>
      <c r="D39" s="15">
        <f>SUM(D41)</f>
        <v>1.1</v>
      </c>
      <c r="E39" s="14">
        <f t="shared" si="0"/>
        <v>79</v>
      </c>
      <c r="F39" s="15">
        <f>SUM(F41)</f>
        <v>77.9</v>
      </c>
      <c r="G39" s="15"/>
      <c r="H39" s="14">
        <f t="shared" si="1"/>
        <v>77.9</v>
      </c>
      <c r="I39" s="15">
        <f>SUM(I41)</f>
        <v>77.9</v>
      </c>
      <c r="J39" s="15"/>
      <c r="K39" s="14">
        <f t="shared" si="2"/>
        <v>77.9</v>
      </c>
    </row>
    <row r="40" spans="1:11" ht="82.5">
      <c r="A40" s="11" t="s">
        <v>64</v>
      </c>
      <c r="B40" s="25" t="s">
        <v>65</v>
      </c>
      <c r="C40" s="15">
        <f>SUM(C41)</f>
        <v>77.9</v>
      </c>
      <c r="D40" s="15">
        <f>SUM(D41)</f>
        <v>1.1</v>
      </c>
      <c r="E40" s="14">
        <f t="shared" si="0"/>
        <v>79</v>
      </c>
      <c r="F40" s="15">
        <f>SUM(F41)</f>
        <v>77.9</v>
      </c>
      <c r="G40" s="15"/>
      <c r="H40" s="14">
        <f t="shared" si="1"/>
        <v>77.9</v>
      </c>
      <c r="I40" s="15">
        <f>SUM(I41)</f>
        <v>77.9</v>
      </c>
      <c r="J40" s="15"/>
      <c r="K40" s="14">
        <f t="shared" si="2"/>
        <v>77.9</v>
      </c>
    </row>
    <row r="41" spans="1:11" ht="69">
      <c r="A41" s="11" t="s">
        <v>66</v>
      </c>
      <c r="B41" s="25" t="s">
        <v>67</v>
      </c>
      <c r="C41" s="15">
        <v>77.9</v>
      </c>
      <c r="D41" s="15">
        <v>1.1</v>
      </c>
      <c r="E41" s="14">
        <f t="shared" si="0"/>
        <v>79</v>
      </c>
      <c r="F41" s="15">
        <v>77.9</v>
      </c>
      <c r="G41" s="15"/>
      <c r="H41" s="14">
        <f t="shared" si="1"/>
        <v>77.9</v>
      </c>
      <c r="I41" s="15">
        <v>77.9</v>
      </c>
      <c r="J41" s="15"/>
      <c r="K41" s="14">
        <f t="shared" si="2"/>
        <v>77.9</v>
      </c>
    </row>
    <row r="42" spans="1:11" ht="82.5">
      <c r="A42" s="11" t="s">
        <v>68</v>
      </c>
      <c r="B42" s="20" t="s">
        <v>69</v>
      </c>
      <c r="C42" s="21">
        <f>SUM(C43)</f>
        <v>255.8</v>
      </c>
      <c r="D42" s="21">
        <f>SUM(D43)</f>
        <v>-104.9</v>
      </c>
      <c r="E42" s="14">
        <f t="shared" si="0"/>
        <v>150.9</v>
      </c>
      <c r="F42" s="15">
        <f>SUM(F43)</f>
        <v>255.8</v>
      </c>
      <c r="G42" s="15"/>
      <c r="H42" s="14">
        <f t="shared" si="1"/>
        <v>255.8</v>
      </c>
      <c r="I42" s="15">
        <f>SUM(I43)</f>
        <v>255.8</v>
      </c>
      <c r="J42" s="15"/>
      <c r="K42" s="14">
        <f t="shared" si="2"/>
        <v>255.8</v>
      </c>
    </row>
    <row r="43" spans="1:11" ht="82.5">
      <c r="A43" s="11" t="s">
        <v>70</v>
      </c>
      <c r="B43" s="20" t="s">
        <v>71</v>
      </c>
      <c r="C43" s="21">
        <f>SUM(C44)</f>
        <v>255.8</v>
      </c>
      <c r="D43" s="21">
        <f>SUM(D44)</f>
        <v>-104.9</v>
      </c>
      <c r="E43" s="14">
        <f t="shared" si="0"/>
        <v>150.9</v>
      </c>
      <c r="F43" s="15">
        <f>SUM(F44)</f>
        <v>255.8</v>
      </c>
      <c r="G43" s="15"/>
      <c r="H43" s="14">
        <f t="shared" si="1"/>
        <v>255.8</v>
      </c>
      <c r="I43" s="15">
        <f>SUM(I44)</f>
        <v>255.8</v>
      </c>
      <c r="J43" s="15"/>
      <c r="K43" s="14">
        <f t="shared" si="2"/>
        <v>255.8</v>
      </c>
    </row>
    <row r="44" spans="1:11" ht="69">
      <c r="A44" s="11" t="s">
        <v>72</v>
      </c>
      <c r="B44" s="20" t="s">
        <v>73</v>
      </c>
      <c r="C44" s="21">
        <v>255.8</v>
      </c>
      <c r="D44" s="21">
        <v>-104.9</v>
      </c>
      <c r="E44" s="14">
        <f t="shared" si="0"/>
        <v>150.9</v>
      </c>
      <c r="F44" s="31">
        <v>255.8</v>
      </c>
      <c r="G44" s="31"/>
      <c r="H44" s="14">
        <f t="shared" si="1"/>
        <v>255.8</v>
      </c>
      <c r="I44" s="15">
        <v>255.8</v>
      </c>
      <c r="J44" s="15"/>
      <c r="K44" s="14">
        <f t="shared" si="2"/>
        <v>255.8</v>
      </c>
    </row>
    <row r="45" spans="1:11" ht="27">
      <c r="A45" s="9" t="s">
        <v>74</v>
      </c>
      <c r="B45" s="13" t="s">
        <v>75</v>
      </c>
      <c r="C45" s="15">
        <f>SUM(C46)</f>
        <v>98.7</v>
      </c>
      <c r="D45" s="15">
        <f>SUM(D46)</f>
        <v>5.1</v>
      </c>
      <c r="E45" s="14">
        <f t="shared" si="0"/>
        <v>103.8</v>
      </c>
      <c r="F45" s="15">
        <f>SUM(F46)</f>
        <v>56.2</v>
      </c>
      <c r="G45" s="15"/>
      <c r="H45" s="14">
        <f t="shared" si="1"/>
        <v>56.2</v>
      </c>
      <c r="I45" s="15">
        <f>SUM(I46)</f>
        <v>56.2</v>
      </c>
      <c r="J45" s="15"/>
      <c r="K45" s="14">
        <f t="shared" si="2"/>
        <v>56.2</v>
      </c>
    </row>
    <row r="46" spans="1:11" ht="13.5">
      <c r="A46" s="11" t="s">
        <v>76</v>
      </c>
      <c r="B46" s="25" t="s">
        <v>77</v>
      </c>
      <c r="C46" s="21">
        <f>SUM(C47)</f>
        <v>98.7</v>
      </c>
      <c r="D46" s="21">
        <f>SUM(D47)</f>
        <v>5.1</v>
      </c>
      <c r="E46" s="14">
        <f t="shared" si="0"/>
        <v>103.8</v>
      </c>
      <c r="F46" s="15">
        <f>SUM(F47)</f>
        <v>56.2</v>
      </c>
      <c r="G46" s="15"/>
      <c r="H46" s="14">
        <f t="shared" si="1"/>
        <v>56.2</v>
      </c>
      <c r="I46" s="15">
        <f>SUM(I47)</f>
        <v>56.2</v>
      </c>
      <c r="J46" s="15"/>
      <c r="K46" s="14">
        <f t="shared" si="2"/>
        <v>56.2</v>
      </c>
    </row>
    <row r="47" spans="1:11" ht="13.5">
      <c r="A47" s="11" t="s">
        <v>78</v>
      </c>
      <c r="B47" s="25" t="s">
        <v>79</v>
      </c>
      <c r="C47" s="21">
        <f>SUM(C48)</f>
        <v>98.7</v>
      </c>
      <c r="D47" s="21">
        <f>SUM(D48)</f>
        <v>5.1</v>
      </c>
      <c r="E47" s="14">
        <f t="shared" si="0"/>
        <v>103.8</v>
      </c>
      <c r="F47" s="15">
        <f>SUM(F48)</f>
        <v>56.2</v>
      </c>
      <c r="G47" s="15"/>
      <c r="H47" s="14">
        <f t="shared" si="1"/>
        <v>56.2</v>
      </c>
      <c r="I47" s="15">
        <f>SUM(I48)</f>
        <v>56.2</v>
      </c>
      <c r="J47" s="15"/>
      <c r="K47" s="14">
        <f t="shared" si="2"/>
        <v>56.2</v>
      </c>
    </row>
    <row r="48" spans="1:11" ht="27">
      <c r="A48" s="11" t="s">
        <v>80</v>
      </c>
      <c r="B48" s="25" t="s">
        <v>81</v>
      </c>
      <c r="C48" s="21">
        <v>98.7</v>
      </c>
      <c r="D48" s="21">
        <v>5.1</v>
      </c>
      <c r="E48" s="14">
        <f t="shared" si="0"/>
        <v>103.8</v>
      </c>
      <c r="F48" s="31">
        <v>56.2</v>
      </c>
      <c r="G48" s="31"/>
      <c r="H48" s="14">
        <f t="shared" si="1"/>
        <v>56.2</v>
      </c>
      <c r="I48" s="15">
        <v>56.2</v>
      </c>
      <c r="J48" s="15"/>
      <c r="K48" s="14">
        <f t="shared" si="2"/>
        <v>56.2</v>
      </c>
    </row>
    <row r="49" spans="1:11" ht="27">
      <c r="A49" s="40" t="s">
        <v>82</v>
      </c>
      <c r="B49" s="13" t="s">
        <v>83</v>
      </c>
      <c r="C49" s="15"/>
      <c r="D49" s="15">
        <f>SUM(D50)</f>
        <v>336.2</v>
      </c>
      <c r="E49" s="14">
        <f t="shared" si="0"/>
        <v>336.2</v>
      </c>
      <c r="F49" s="31"/>
      <c r="G49" s="31"/>
      <c r="H49" s="14"/>
      <c r="I49" s="15"/>
      <c r="J49" s="15"/>
      <c r="K49" s="14"/>
    </row>
    <row r="50" spans="1:11" ht="27">
      <c r="A50" s="41" t="s">
        <v>84</v>
      </c>
      <c r="B50" s="16" t="s">
        <v>85</v>
      </c>
      <c r="C50" s="21"/>
      <c r="D50" s="21">
        <f>SUM(D51)</f>
        <v>336.2</v>
      </c>
      <c r="E50" s="14">
        <f t="shared" si="0"/>
        <v>336.2</v>
      </c>
      <c r="F50" s="31"/>
      <c r="G50" s="31"/>
      <c r="H50" s="14"/>
      <c r="I50" s="15"/>
      <c r="J50" s="15"/>
      <c r="K50" s="14"/>
    </row>
    <row r="51" spans="1:11" ht="54.75">
      <c r="A51" s="11" t="s">
        <v>86</v>
      </c>
      <c r="B51" s="42" t="s">
        <v>87</v>
      </c>
      <c r="C51" s="21"/>
      <c r="D51" s="21">
        <f>SUM(D52)</f>
        <v>336.2</v>
      </c>
      <c r="E51" s="14">
        <f t="shared" si="0"/>
        <v>336.2</v>
      </c>
      <c r="F51" s="31"/>
      <c r="G51" s="31"/>
      <c r="H51" s="14"/>
      <c r="I51" s="15"/>
      <c r="J51" s="15"/>
      <c r="K51" s="14"/>
    </row>
    <row r="52" spans="1:11" ht="54.75">
      <c r="A52" s="11" t="s">
        <v>88</v>
      </c>
      <c r="B52" s="42" t="s">
        <v>87</v>
      </c>
      <c r="C52" s="21"/>
      <c r="D52" s="21">
        <v>336.2</v>
      </c>
      <c r="E52" s="14">
        <f t="shared" si="0"/>
        <v>336.2</v>
      </c>
      <c r="F52" s="31"/>
      <c r="G52" s="31"/>
      <c r="H52" s="14"/>
      <c r="I52" s="15"/>
      <c r="J52" s="15"/>
      <c r="K52" s="14"/>
    </row>
    <row r="53" spans="1:13" s="19" customFormat="1" ht="13.5">
      <c r="A53" s="9" t="s">
        <v>89</v>
      </c>
      <c r="B53" s="13" t="s">
        <v>90</v>
      </c>
      <c r="C53" s="15">
        <f>SUM(C54+C56)</f>
        <v>16</v>
      </c>
      <c r="D53" s="15">
        <f>SUM(D54+D56+D58)</f>
        <v>17.8</v>
      </c>
      <c r="E53" s="14">
        <f t="shared" si="0"/>
        <v>33.8</v>
      </c>
      <c r="F53" s="15">
        <f>SUM(F56)</f>
        <v>3</v>
      </c>
      <c r="G53" s="15"/>
      <c r="H53" s="14">
        <f>SUM(F53:G53)</f>
        <v>3</v>
      </c>
      <c r="I53" s="15">
        <f>SUM(I56)</f>
        <v>4</v>
      </c>
      <c r="J53" s="15"/>
      <c r="K53" s="14">
        <f>SUM(I53:J53)</f>
        <v>4</v>
      </c>
      <c r="L53" s="17"/>
      <c r="M53" s="18"/>
    </row>
    <row r="54" spans="1:13" s="19" customFormat="1" ht="69.75" customHeight="1">
      <c r="A54" s="11" t="s">
        <v>91</v>
      </c>
      <c r="B54" s="43" t="s">
        <v>92</v>
      </c>
      <c r="C54" s="21">
        <f>SUM(C55)</f>
        <v>10</v>
      </c>
      <c r="D54" s="15">
        <f>SUM(D55)</f>
        <v>0</v>
      </c>
      <c r="E54" s="14">
        <f t="shared" si="0"/>
        <v>10</v>
      </c>
      <c r="F54" s="15"/>
      <c r="G54" s="15"/>
      <c r="H54" s="14"/>
      <c r="I54" s="15"/>
      <c r="J54" s="15"/>
      <c r="K54" s="14"/>
      <c r="L54" s="17"/>
      <c r="M54" s="18"/>
    </row>
    <row r="55" spans="1:13" s="19" customFormat="1" ht="82.5">
      <c r="A55" s="11" t="s">
        <v>93</v>
      </c>
      <c r="B55" s="44" t="s">
        <v>94</v>
      </c>
      <c r="C55" s="21">
        <v>10</v>
      </c>
      <c r="D55" s="15"/>
      <c r="E55" s="14">
        <f t="shared" si="0"/>
        <v>10</v>
      </c>
      <c r="F55" s="15"/>
      <c r="G55" s="15"/>
      <c r="H55" s="14"/>
      <c r="I55" s="15"/>
      <c r="J55" s="15"/>
      <c r="K55" s="14"/>
      <c r="L55" s="17"/>
      <c r="M55" s="18"/>
    </row>
    <row r="56" spans="1:11" ht="41.25">
      <c r="A56" s="11" t="s">
        <v>95</v>
      </c>
      <c r="B56" s="45" t="s">
        <v>96</v>
      </c>
      <c r="C56" s="23">
        <f>SUM(C57)</f>
        <v>6</v>
      </c>
      <c r="D56" s="23">
        <f>SUM(D57)</f>
        <v>0</v>
      </c>
      <c r="E56" s="14">
        <f t="shared" si="0"/>
        <v>6</v>
      </c>
      <c r="F56" s="24">
        <f>SUM(F57)</f>
        <v>3</v>
      </c>
      <c r="G56" s="24"/>
      <c r="H56" s="14">
        <f>SUM(F56:G56)</f>
        <v>3</v>
      </c>
      <c r="I56" s="24">
        <f>SUM(I57)</f>
        <v>4</v>
      </c>
      <c r="J56" s="24"/>
      <c r="K56" s="14">
        <f>SUM(I56:J56)</f>
        <v>4</v>
      </c>
    </row>
    <row r="57" spans="1:11" ht="54.75">
      <c r="A57" s="11" t="s">
        <v>97</v>
      </c>
      <c r="B57" s="45" t="s">
        <v>98</v>
      </c>
      <c r="C57" s="23">
        <v>6</v>
      </c>
      <c r="D57" s="23"/>
      <c r="E57" s="14">
        <f t="shared" si="0"/>
        <v>6</v>
      </c>
      <c r="F57" s="24">
        <v>3</v>
      </c>
      <c r="G57" s="24"/>
      <c r="H57" s="14">
        <f>SUM(F57:G57)</f>
        <v>3</v>
      </c>
      <c r="I57" s="24">
        <v>4</v>
      </c>
      <c r="J57" s="24"/>
      <c r="K57" s="14">
        <f>SUM(I57:J57)</f>
        <v>4</v>
      </c>
    </row>
    <row r="58" spans="1:11" ht="54.75">
      <c r="A58" s="46" t="s">
        <v>99</v>
      </c>
      <c r="B58" s="47" t="s">
        <v>100</v>
      </c>
      <c r="C58" s="23"/>
      <c r="D58" s="23">
        <f>SUM(D59)</f>
        <v>17.8</v>
      </c>
      <c r="E58" s="14">
        <f t="shared" si="0"/>
        <v>17.8</v>
      </c>
      <c r="F58" s="24"/>
      <c r="G58" s="24"/>
      <c r="H58" s="14"/>
      <c r="I58" s="24"/>
      <c r="J58" s="24"/>
      <c r="K58" s="14"/>
    </row>
    <row r="59" spans="1:11" ht="82.5">
      <c r="A59" s="46" t="s">
        <v>101</v>
      </c>
      <c r="B59" s="47" t="s">
        <v>102</v>
      </c>
      <c r="C59" s="23"/>
      <c r="D59" s="23">
        <v>17.8</v>
      </c>
      <c r="E59" s="14">
        <f t="shared" si="0"/>
        <v>17.8</v>
      </c>
      <c r="F59" s="24"/>
      <c r="G59" s="24"/>
      <c r="H59" s="14"/>
      <c r="I59" s="24"/>
      <c r="J59" s="24"/>
      <c r="K59" s="14"/>
    </row>
    <row r="60" spans="1:13" s="19" customFormat="1" ht="13.5">
      <c r="A60" s="40" t="s">
        <v>103</v>
      </c>
      <c r="B60" s="48" t="s">
        <v>104</v>
      </c>
      <c r="C60" s="24">
        <f>SUM(C61)</f>
        <v>0</v>
      </c>
      <c r="D60" s="24">
        <f>SUM(D61)</f>
        <v>8.8</v>
      </c>
      <c r="E60" s="14">
        <f t="shared" si="0"/>
        <v>8.8</v>
      </c>
      <c r="F60" s="24"/>
      <c r="G60" s="24"/>
      <c r="H60" s="14"/>
      <c r="I60" s="24"/>
      <c r="J60" s="24"/>
      <c r="K60" s="14"/>
      <c r="L60" s="17"/>
      <c r="M60" s="18"/>
    </row>
    <row r="61" spans="1:11" ht="13.5">
      <c r="A61" s="49" t="s">
        <v>105</v>
      </c>
      <c r="B61" s="47" t="s">
        <v>104</v>
      </c>
      <c r="C61" s="23">
        <f>SUM(C62)</f>
        <v>0</v>
      </c>
      <c r="D61" s="23">
        <f>SUM(D62)</f>
        <v>8.8</v>
      </c>
      <c r="E61" s="14">
        <f t="shared" si="0"/>
        <v>8.8</v>
      </c>
      <c r="F61" s="24"/>
      <c r="G61" s="24"/>
      <c r="H61" s="14"/>
      <c r="I61" s="24"/>
      <c r="J61" s="24"/>
      <c r="K61" s="14"/>
    </row>
    <row r="62" spans="1:11" ht="27">
      <c r="A62" s="49" t="s">
        <v>106</v>
      </c>
      <c r="B62" s="47" t="s">
        <v>107</v>
      </c>
      <c r="C62" s="23"/>
      <c r="D62" s="23">
        <v>8.8</v>
      </c>
      <c r="E62" s="14">
        <f t="shared" si="0"/>
        <v>8.8</v>
      </c>
      <c r="F62" s="24"/>
      <c r="G62" s="24"/>
      <c r="H62" s="14"/>
      <c r="I62" s="24"/>
      <c r="J62" s="24"/>
      <c r="K62" s="14"/>
    </row>
    <row r="63" spans="1:13" s="19" customFormat="1" ht="13.5">
      <c r="A63" s="50" t="s">
        <v>108</v>
      </c>
      <c r="B63" s="51" t="s">
        <v>109</v>
      </c>
      <c r="C63" s="52">
        <f>SUM(C64+C90+C93)</f>
        <v>20995.018320000003</v>
      </c>
      <c r="D63" s="53">
        <f>SUM(D64+D90+D93)</f>
        <v>228</v>
      </c>
      <c r="E63" s="52">
        <f>SUM(E64+E90+E93)</f>
        <v>21223.018320000003</v>
      </c>
      <c r="F63" s="14">
        <f>SUM(F64)</f>
        <v>9173.4</v>
      </c>
      <c r="G63" s="14"/>
      <c r="H63" s="14">
        <f>SUM(F63:G63)</f>
        <v>9173.4</v>
      </c>
      <c r="I63" s="14">
        <f>SUM(I64)</f>
        <v>9041</v>
      </c>
      <c r="J63" s="14"/>
      <c r="K63" s="14">
        <f>SUM(K64)</f>
        <v>9182.2</v>
      </c>
      <c r="L63" s="17"/>
      <c r="M63" s="18"/>
    </row>
    <row r="64" spans="1:11" ht="41.25">
      <c r="A64" s="54" t="s">
        <v>110</v>
      </c>
      <c r="B64" s="55" t="s">
        <v>111</v>
      </c>
      <c r="C64" s="56">
        <f>SUM(C65+C70+C78+C84)</f>
        <v>16767.719</v>
      </c>
      <c r="D64" s="56">
        <f>SUM(D65+D70+D78+D84)</f>
        <v>189.5</v>
      </c>
      <c r="E64" s="53">
        <f>SUM(E65+E70+E78+E84)</f>
        <v>16957.219</v>
      </c>
      <c r="F64" s="14">
        <f>SUM(F70+F78+F84)</f>
        <v>9173.4</v>
      </c>
      <c r="G64" s="14"/>
      <c r="H64" s="14">
        <f>SUM(F64:G64)</f>
        <v>9173.4</v>
      </c>
      <c r="I64" s="14">
        <f>SUM(I70+I78+I84)</f>
        <v>9041</v>
      </c>
      <c r="J64" s="14"/>
      <c r="K64" s="14">
        <f>SUM(K70+K78+K84)</f>
        <v>9182.2</v>
      </c>
    </row>
    <row r="65" spans="1:11" ht="27">
      <c r="A65" s="50" t="s">
        <v>112</v>
      </c>
      <c r="B65" s="51" t="s">
        <v>113</v>
      </c>
      <c r="C65" s="14">
        <f>SUM(C66)</f>
        <v>4813.179</v>
      </c>
      <c r="D65" s="53">
        <f>SUM(D66)</f>
        <v>189.5</v>
      </c>
      <c r="E65" s="53">
        <f aca="true" t="shared" si="3" ref="E65:E74">SUM(C65:D65)</f>
        <v>5002.679</v>
      </c>
      <c r="F65" s="14">
        <f>SUM(F66)</f>
        <v>0</v>
      </c>
      <c r="G65" s="14">
        <f>SUM(G66)</f>
        <v>0</v>
      </c>
      <c r="H65" s="14">
        <f>SUM(F65:G65)</f>
        <v>0</v>
      </c>
      <c r="I65" s="14">
        <f>SUM(I66)</f>
        <v>0</v>
      </c>
      <c r="J65" s="14">
        <f>SUM(J66)</f>
        <v>0</v>
      </c>
      <c r="K65" s="14">
        <f>SUM(I65:J65)</f>
        <v>0</v>
      </c>
    </row>
    <row r="66" spans="1:11" ht="27">
      <c r="A66" s="54" t="s">
        <v>114</v>
      </c>
      <c r="B66" s="55" t="s">
        <v>115</v>
      </c>
      <c r="C66" s="57">
        <f>SUM(C67)</f>
        <v>4813.179</v>
      </c>
      <c r="D66" s="56">
        <f>SUM(D67)</f>
        <v>189.5</v>
      </c>
      <c r="E66" s="53">
        <f t="shared" si="3"/>
        <v>5002.679</v>
      </c>
      <c r="F66" s="14">
        <f>SUM(F67)</f>
        <v>0</v>
      </c>
      <c r="G66" s="14">
        <f>SUM(G67)</f>
        <v>0</v>
      </c>
      <c r="H66" s="14">
        <f>SUM(F66:G66)</f>
        <v>0</v>
      </c>
      <c r="I66" s="14">
        <f>SUM(I67)</f>
        <v>0</v>
      </c>
      <c r="J66" s="14">
        <f>SUM(J67)</f>
        <v>0</v>
      </c>
      <c r="K66" s="14">
        <f>SUM(I66:J66)</f>
        <v>0</v>
      </c>
    </row>
    <row r="67" spans="1:11" ht="27">
      <c r="A67" s="54" t="s">
        <v>116</v>
      </c>
      <c r="B67" s="55" t="s">
        <v>117</v>
      </c>
      <c r="C67" s="57">
        <f>SUM(C68:C69)</f>
        <v>4813.179</v>
      </c>
      <c r="D67" s="56">
        <f>SUM(D68:D69)</f>
        <v>189.5</v>
      </c>
      <c r="E67" s="53">
        <f t="shared" si="3"/>
        <v>5002.679</v>
      </c>
      <c r="F67" s="14">
        <f>SUM(F69)</f>
        <v>0</v>
      </c>
      <c r="G67" s="14">
        <f>SUM(G69)</f>
        <v>0</v>
      </c>
      <c r="H67" s="14">
        <f>SUM(F67:G67)</f>
        <v>0</v>
      </c>
      <c r="I67" s="14">
        <f>SUM(I69)</f>
        <v>0</v>
      </c>
      <c r="J67" s="14">
        <f>SUM(J69)</f>
        <v>0</v>
      </c>
      <c r="K67" s="14">
        <f>SUM(I67:J67)</f>
        <v>0</v>
      </c>
    </row>
    <row r="68" spans="1:11" ht="26.25">
      <c r="A68" s="54" t="s">
        <v>118</v>
      </c>
      <c r="B68" s="58" t="s">
        <v>117</v>
      </c>
      <c r="C68" s="57">
        <v>406</v>
      </c>
      <c r="D68" s="56"/>
      <c r="E68" s="53">
        <f t="shared" si="3"/>
        <v>406</v>
      </c>
      <c r="F68" s="14">
        <v>0</v>
      </c>
      <c r="G68" s="14"/>
      <c r="H68" s="14"/>
      <c r="I68" s="14"/>
      <c r="J68" s="14"/>
      <c r="K68" s="14">
        <v>0</v>
      </c>
    </row>
    <row r="69" spans="1:11" ht="123.75">
      <c r="A69" s="54" t="s">
        <v>119</v>
      </c>
      <c r="B69" s="59" t="s">
        <v>120</v>
      </c>
      <c r="C69" s="57">
        <v>4407.179</v>
      </c>
      <c r="D69" s="56">
        <v>189.5</v>
      </c>
      <c r="E69" s="53">
        <f t="shared" si="3"/>
        <v>4596.679</v>
      </c>
      <c r="F69" s="14">
        <v>0</v>
      </c>
      <c r="G69" s="14"/>
      <c r="H69" s="14">
        <f aca="true" t="shared" si="4" ref="H69:H74">SUM(F69:G69)</f>
        <v>0</v>
      </c>
      <c r="I69" s="14"/>
      <c r="J69" s="14"/>
      <c r="K69" s="14">
        <f aca="true" t="shared" si="5" ref="K69:K74">SUM(I69:J69)</f>
        <v>0</v>
      </c>
    </row>
    <row r="70" spans="1:11" ht="27">
      <c r="A70" s="50" t="s">
        <v>121</v>
      </c>
      <c r="B70" s="51" t="s">
        <v>122</v>
      </c>
      <c r="C70" s="15">
        <f>SUM(C71+C73)</f>
        <v>4211.5</v>
      </c>
      <c r="D70" s="15">
        <f>SUM(D71+D73)</f>
        <v>0</v>
      </c>
      <c r="E70" s="14">
        <f t="shared" si="3"/>
        <v>4211.5</v>
      </c>
      <c r="F70" s="15">
        <f>SUM(F71+F73)</f>
        <v>3793.5</v>
      </c>
      <c r="G70" s="15"/>
      <c r="H70" s="14">
        <f t="shared" si="4"/>
        <v>3793.5</v>
      </c>
      <c r="I70" s="15">
        <f>SUM(I71+I73)</f>
        <v>3793.5</v>
      </c>
      <c r="J70" s="15"/>
      <c r="K70" s="14">
        <f t="shared" si="5"/>
        <v>3793.5</v>
      </c>
    </row>
    <row r="71" spans="1:11" ht="69">
      <c r="A71" s="11" t="s">
        <v>123</v>
      </c>
      <c r="B71" s="45" t="s">
        <v>124</v>
      </c>
      <c r="C71" s="21">
        <f>SUM(C72)</f>
        <v>0</v>
      </c>
      <c r="D71" s="21">
        <f>SUM(D72)</f>
        <v>0</v>
      </c>
      <c r="E71" s="14">
        <f t="shared" si="3"/>
        <v>0</v>
      </c>
      <c r="F71" s="15">
        <f>SUM(F72)</f>
        <v>0</v>
      </c>
      <c r="G71" s="15"/>
      <c r="H71" s="14">
        <f t="shared" si="4"/>
        <v>0</v>
      </c>
      <c r="I71" s="15">
        <f>SUM(I72)</f>
        <v>0</v>
      </c>
      <c r="J71" s="15"/>
      <c r="K71" s="14">
        <f t="shared" si="5"/>
        <v>0</v>
      </c>
    </row>
    <row r="72" spans="1:11" ht="82.5">
      <c r="A72" s="11" t="s">
        <v>125</v>
      </c>
      <c r="B72" s="45" t="s">
        <v>126</v>
      </c>
      <c r="C72" s="21">
        <v>0</v>
      </c>
      <c r="D72" s="21"/>
      <c r="E72" s="14">
        <f t="shared" si="3"/>
        <v>0</v>
      </c>
      <c r="F72" s="15">
        <v>0</v>
      </c>
      <c r="G72" s="15"/>
      <c r="H72" s="14">
        <f t="shared" si="4"/>
        <v>0</v>
      </c>
      <c r="I72" s="15">
        <v>0</v>
      </c>
      <c r="J72" s="15"/>
      <c r="K72" s="14">
        <f t="shared" si="5"/>
        <v>0</v>
      </c>
    </row>
    <row r="73" spans="1:11" ht="13.5">
      <c r="A73" s="54" t="s">
        <v>127</v>
      </c>
      <c r="B73" s="55" t="s">
        <v>128</v>
      </c>
      <c r="C73" s="21">
        <f>SUM(C74)</f>
        <v>4211.5</v>
      </c>
      <c r="D73" s="21">
        <f>SUM(D74)</f>
        <v>0</v>
      </c>
      <c r="E73" s="14">
        <f t="shared" si="3"/>
        <v>4211.5</v>
      </c>
      <c r="F73" s="15">
        <f>SUM(F74)</f>
        <v>3793.5</v>
      </c>
      <c r="G73" s="15"/>
      <c r="H73" s="14">
        <f t="shared" si="4"/>
        <v>3793.5</v>
      </c>
      <c r="I73" s="15">
        <f>SUM(I74)</f>
        <v>3793.5</v>
      </c>
      <c r="J73" s="15"/>
      <c r="K73" s="14">
        <f t="shared" si="5"/>
        <v>3793.5</v>
      </c>
    </row>
    <row r="74" spans="1:11" ht="13.5">
      <c r="A74" s="54" t="s">
        <v>129</v>
      </c>
      <c r="B74" s="55" t="s">
        <v>130</v>
      </c>
      <c r="C74" s="21">
        <f>SUM(C76:C77)</f>
        <v>4211.5</v>
      </c>
      <c r="D74" s="21">
        <f>SUM(D76:D77)</f>
        <v>0</v>
      </c>
      <c r="E74" s="14">
        <f t="shared" si="3"/>
        <v>4211.5</v>
      </c>
      <c r="F74" s="15">
        <f>SUM(F76:F77)</f>
        <v>3793.5</v>
      </c>
      <c r="G74" s="15"/>
      <c r="H74" s="14">
        <f t="shared" si="4"/>
        <v>3793.5</v>
      </c>
      <c r="I74" s="15">
        <f>SUM(I76:I77)</f>
        <v>3793.5</v>
      </c>
      <c r="J74" s="15"/>
      <c r="K74" s="14">
        <f t="shared" si="5"/>
        <v>3793.5</v>
      </c>
    </row>
    <row r="75" spans="1:23" ht="13.5">
      <c r="A75" s="11"/>
      <c r="B75" s="25" t="s">
        <v>131</v>
      </c>
      <c r="C75" s="21"/>
      <c r="D75" s="21"/>
      <c r="E75" s="14"/>
      <c r="F75" s="22"/>
      <c r="G75" s="22"/>
      <c r="H75" s="14"/>
      <c r="I75" s="15"/>
      <c r="J75" s="15"/>
      <c r="K75" s="14"/>
      <c r="L75" s="60"/>
      <c r="M75" s="61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69" customFormat="1" ht="96">
      <c r="A76" s="62" t="s">
        <v>132</v>
      </c>
      <c r="B76" s="63" t="s">
        <v>133</v>
      </c>
      <c r="C76" s="64">
        <v>4039.9</v>
      </c>
      <c r="D76" s="64"/>
      <c r="E76" s="14">
        <f aca="true" t="shared" si="6" ref="E76:E86">SUM(C76:D76)</f>
        <v>4039.9</v>
      </c>
      <c r="F76" s="65">
        <v>3621.9</v>
      </c>
      <c r="G76" s="65"/>
      <c r="H76" s="14">
        <f aca="true" t="shared" si="7" ref="H76:H86">SUM(F76:G76)</f>
        <v>3621.9</v>
      </c>
      <c r="I76" s="65">
        <v>3621.9</v>
      </c>
      <c r="J76" s="65"/>
      <c r="K76" s="14">
        <f>SUM(I76:J76)</f>
        <v>3621.9</v>
      </c>
      <c r="L76" s="66"/>
      <c r="M76" s="67"/>
      <c r="N76" s="68"/>
      <c r="O76" s="68"/>
      <c r="P76" s="68"/>
      <c r="Q76" s="68"/>
      <c r="R76" s="68"/>
      <c r="S76" s="68"/>
      <c r="T76" s="68"/>
      <c r="U76" s="68"/>
      <c r="V76" s="68"/>
      <c r="W76" s="68"/>
    </row>
    <row r="77" spans="1:23" s="69" customFormat="1" ht="54.75">
      <c r="A77" s="62" t="s">
        <v>134</v>
      </c>
      <c r="B77" s="25" t="s">
        <v>135</v>
      </c>
      <c r="C77" s="64">
        <v>171.6</v>
      </c>
      <c r="D77" s="64"/>
      <c r="E77" s="14">
        <f t="shared" si="6"/>
        <v>171.6</v>
      </c>
      <c r="F77" s="65">
        <v>171.6</v>
      </c>
      <c r="G77" s="65"/>
      <c r="H77" s="14">
        <f t="shared" si="7"/>
        <v>171.6</v>
      </c>
      <c r="I77" s="65">
        <v>171.6</v>
      </c>
      <c r="J77" s="65"/>
      <c r="K77" s="14">
        <f>SUM(I77:J77)</f>
        <v>171.6</v>
      </c>
      <c r="L77" s="66"/>
      <c r="M77" s="67"/>
      <c r="N77" s="68"/>
      <c r="O77" s="68"/>
      <c r="P77" s="68"/>
      <c r="Q77" s="68"/>
      <c r="R77" s="68"/>
      <c r="S77" s="68"/>
      <c r="T77" s="68"/>
      <c r="U77" s="68"/>
      <c r="V77" s="68"/>
      <c r="W77" s="68"/>
    </row>
    <row r="78" spans="1:23" s="19" customFormat="1" ht="27">
      <c r="A78" s="70" t="s">
        <v>136</v>
      </c>
      <c r="B78" s="71" t="s">
        <v>137</v>
      </c>
      <c r="C78" s="15">
        <f>SUM(C79+C82)</f>
        <v>377.6</v>
      </c>
      <c r="D78" s="15">
        <f>SUM(D79+D82)</f>
        <v>0</v>
      </c>
      <c r="E78" s="14">
        <f t="shared" si="6"/>
        <v>377.6</v>
      </c>
      <c r="F78" s="15">
        <f>SUM(F79+F82)</f>
        <v>379.9</v>
      </c>
      <c r="G78" s="15"/>
      <c r="H78" s="14">
        <f t="shared" si="7"/>
        <v>379.9</v>
      </c>
      <c r="I78" s="15">
        <f>SUM(I79+I82)</f>
        <v>247.5</v>
      </c>
      <c r="J78" s="15"/>
      <c r="K78" s="15">
        <f>SUM(K79+K82)</f>
        <v>388.7</v>
      </c>
      <c r="L78" s="72"/>
      <c r="M78" s="73"/>
      <c r="N78" s="74"/>
      <c r="O78" s="74"/>
      <c r="P78" s="74"/>
      <c r="Q78" s="74"/>
      <c r="R78" s="74"/>
      <c r="S78" s="74"/>
      <c r="T78" s="74"/>
      <c r="U78" s="74"/>
      <c r="V78" s="74"/>
      <c r="W78" s="74"/>
    </row>
    <row r="79" spans="1:23" s="19" customFormat="1" ht="41.25">
      <c r="A79" s="75" t="s">
        <v>138</v>
      </c>
      <c r="B79" s="76" t="s">
        <v>139</v>
      </c>
      <c r="C79" s="21">
        <f>SUM(C80)</f>
        <v>141.2</v>
      </c>
      <c r="D79" s="21">
        <f>SUM(D80)</f>
        <v>0</v>
      </c>
      <c r="E79" s="14">
        <f t="shared" si="6"/>
        <v>141.2</v>
      </c>
      <c r="F79" s="15">
        <f>SUM(F80)</f>
        <v>141.2</v>
      </c>
      <c r="G79" s="15">
        <f>SUM(G80)</f>
        <v>141.2</v>
      </c>
      <c r="H79" s="14">
        <f t="shared" si="7"/>
        <v>282.4</v>
      </c>
      <c r="I79" s="15">
        <f>SUM(I80)</f>
        <v>0</v>
      </c>
      <c r="J79" s="15"/>
      <c r="K79" s="15">
        <f>SUM(K80)</f>
        <v>141.2</v>
      </c>
      <c r="L79" s="72"/>
      <c r="M79" s="73"/>
      <c r="N79" s="74"/>
      <c r="O79" s="74"/>
      <c r="P79" s="74"/>
      <c r="Q79" s="74"/>
      <c r="R79" s="74"/>
      <c r="S79" s="74"/>
      <c r="T79" s="74"/>
      <c r="U79" s="74"/>
      <c r="V79" s="74"/>
      <c r="W79" s="74"/>
    </row>
    <row r="80" spans="1:23" s="19" customFormat="1" ht="41.25">
      <c r="A80" s="75" t="s">
        <v>140</v>
      </c>
      <c r="B80" s="76" t="s">
        <v>141</v>
      </c>
      <c r="C80" s="21">
        <f>SUM(C81)</f>
        <v>141.2</v>
      </c>
      <c r="D80" s="21">
        <f>SUM(D81:D81)</f>
        <v>0</v>
      </c>
      <c r="E80" s="14">
        <f t="shared" si="6"/>
        <v>141.2</v>
      </c>
      <c r="F80" s="14">
        <f>SUM(D80:E80)</f>
        <v>141.2</v>
      </c>
      <c r="G80" s="15">
        <f>SUM(G81:G81)</f>
        <v>141.2</v>
      </c>
      <c r="H80" s="14">
        <f t="shared" si="7"/>
        <v>282.4</v>
      </c>
      <c r="I80" s="15">
        <f>SUM(I81)</f>
        <v>0</v>
      </c>
      <c r="J80" s="15">
        <f>SUM(J81:J81)</f>
        <v>141.2</v>
      </c>
      <c r="K80" s="14">
        <f>SUM(K81)</f>
        <v>141.2</v>
      </c>
      <c r="L80" s="72"/>
      <c r="M80" s="73"/>
      <c r="N80" s="74"/>
      <c r="O80" s="74"/>
      <c r="P80" s="74"/>
      <c r="Q80" s="74"/>
      <c r="R80" s="74"/>
      <c r="S80" s="74"/>
      <c r="T80" s="74"/>
      <c r="U80" s="74"/>
      <c r="V80" s="74"/>
      <c r="W80" s="74"/>
    </row>
    <row r="81" spans="1:23" s="19" customFormat="1" ht="151.5">
      <c r="A81" s="77" t="s">
        <v>142</v>
      </c>
      <c r="B81" s="78" t="s">
        <v>143</v>
      </c>
      <c r="C81" s="21">
        <v>141.2</v>
      </c>
      <c r="D81" s="21"/>
      <c r="E81" s="14">
        <f t="shared" si="6"/>
        <v>141.2</v>
      </c>
      <c r="F81" s="15">
        <v>141.2</v>
      </c>
      <c r="G81" s="15">
        <v>141.2</v>
      </c>
      <c r="H81" s="14">
        <f t="shared" si="7"/>
        <v>282.4</v>
      </c>
      <c r="I81" s="15"/>
      <c r="J81" s="15">
        <v>141.2</v>
      </c>
      <c r="K81" s="14">
        <f aca="true" t="shared" si="8" ref="K81:K86">SUM(I81:J81)</f>
        <v>141.2</v>
      </c>
      <c r="L81" s="72"/>
      <c r="M81" s="73"/>
      <c r="N81" s="74"/>
      <c r="O81" s="74"/>
      <c r="P81" s="74"/>
      <c r="Q81" s="74"/>
      <c r="R81" s="74"/>
      <c r="S81" s="74"/>
      <c r="T81" s="74"/>
      <c r="U81" s="74"/>
      <c r="V81" s="74"/>
      <c r="W81" s="74"/>
    </row>
    <row r="82" spans="1:11" ht="41.25">
      <c r="A82" s="54" t="s">
        <v>144</v>
      </c>
      <c r="B82" s="55" t="s">
        <v>145</v>
      </c>
      <c r="C82" s="21">
        <f>SUM(C83)</f>
        <v>236.4</v>
      </c>
      <c r="D82" s="21">
        <f>SUM(D83)</f>
        <v>0</v>
      </c>
      <c r="E82" s="14">
        <f t="shared" si="6"/>
        <v>236.4</v>
      </c>
      <c r="F82" s="15">
        <f>SUM(F83)</f>
        <v>238.7</v>
      </c>
      <c r="G82" s="15"/>
      <c r="H82" s="14">
        <f t="shared" si="7"/>
        <v>238.7</v>
      </c>
      <c r="I82" s="15">
        <f>SUM(I83)</f>
        <v>247.5</v>
      </c>
      <c r="J82" s="15"/>
      <c r="K82" s="14">
        <f t="shared" si="8"/>
        <v>247.5</v>
      </c>
    </row>
    <row r="83" spans="1:11" ht="41.25">
      <c r="A83" s="54" t="s">
        <v>146</v>
      </c>
      <c r="B83" s="55" t="s">
        <v>147</v>
      </c>
      <c r="C83" s="21">
        <v>236.4</v>
      </c>
      <c r="D83" s="21"/>
      <c r="E83" s="14">
        <f t="shared" si="6"/>
        <v>236.4</v>
      </c>
      <c r="F83" s="79">
        <v>238.7</v>
      </c>
      <c r="G83" s="79"/>
      <c r="H83" s="14">
        <f t="shared" si="7"/>
        <v>238.7</v>
      </c>
      <c r="I83" s="15">
        <v>247.5</v>
      </c>
      <c r="J83" s="15"/>
      <c r="K83" s="14">
        <f t="shared" si="8"/>
        <v>247.5</v>
      </c>
    </row>
    <row r="84" spans="1:11" ht="13.5">
      <c r="A84" s="9" t="s">
        <v>148</v>
      </c>
      <c r="B84" s="13" t="s">
        <v>149</v>
      </c>
      <c r="C84" s="53">
        <f>SUM(C85)</f>
        <v>7365.44</v>
      </c>
      <c r="D84" s="53">
        <f>SUM(D85)</f>
        <v>0</v>
      </c>
      <c r="E84" s="14">
        <f t="shared" si="6"/>
        <v>7365.44</v>
      </c>
      <c r="F84" s="15">
        <f>SUM(F85)</f>
        <v>5000</v>
      </c>
      <c r="G84" s="15"/>
      <c r="H84" s="14">
        <f t="shared" si="7"/>
        <v>5000</v>
      </c>
      <c r="I84" s="15">
        <f>SUM(I85)</f>
        <v>5000</v>
      </c>
      <c r="J84" s="15"/>
      <c r="K84" s="14">
        <f t="shared" si="8"/>
        <v>5000</v>
      </c>
    </row>
    <row r="85" spans="1:11" ht="27">
      <c r="A85" s="11" t="s">
        <v>150</v>
      </c>
      <c r="B85" s="25" t="s">
        <v>151</v>
      </c>
      <c r="C85" s="56">
        <f>SUM(C86)</f>
        <v>7365.44</v>
      </c>
      <c r="D85" s="56">
        <f>SUM(D86)</f>
        <v>0</v>
      </c>
      <c r="E85" s="14">
        <f t="shared" si="6"/>
        <v>7365.44</v>
      </c>
      <c r="F85" s="15">
        <f>SUM(F86)</f>
        <v>5000</v>
      </c>
      <c r="G85" s="15"/>
      <c r="H85" s="14">
        <f t="shared" si="7"/>
        <v>5000</v>
      </c>
      <c r="I85" s="15">
        <f>SUM(I86)</f>
        <v>5000</v>
      </c>
      <c r="J85" s="15"/>
      <c r="K85" s="14">
        <f t="shared" si="8"/>
        <v>5000</v>
      </c>
    </row>
    <row r="86" spans="1:11" ht="27">
      <c r="A86" s="11" t="s">
        <v>152</v>
      </c>
      <c r="B86" s="25" t="s">
        <v>153</v>
      </c>
      <c r="C86" s="56">
        <f>C88+C89</f>
        <v>7365.44</v>
      </c>
      <c r="D86" s="56">
        <f>SUM(D88:D89)</f>
        <v>0</v>
      </c>
      <c r="E86" s="14">
        <f t="shared" si="6"/>
        <v>7365.44</v>
      </c>
      <c r="F86" s="15">
        <f>SUM(F88)</f>
        <v>5000</v>
      </c>
      <c r="G86" s="15"/>
      <c r="H86" s="14">
        <f t="shared" si="7"/>
        <v>5000</v>
      </c>
      <c r="I86" s="15">
        <f>SUM(I88)</f>
        <v>5000</v>
      </c>
      <c r="J86" s="15"/>
      <c r="K86" s="14">
        <f t="shared" si="8"/>
        <v>5000</v>
      </c>
    </row>
    <row r="87" spans="1:11" ht="13.5">
      <c r="A87" s="11"/>
      <c r="B87" s="25" t="s">
        <v>131</v>
      </c>
      <c r="C87" s="56"/>
      <c r="D87" s="56"/>
      <c r="E87" s="14"/>
      <c r="F87" s="79"/>
      <c r="G87" s="79"/>
      <c r="H87" s="14"/>
      <c r="I87" s="15"/>
      <c r="J87" s="15"/>
      <c r="K87" s="14"/>
    </row>
    <row r="88" spans="1:11" ht="41.25">
      <c r="A88" s="11" t="s">
        <v>152</v>
      </c>
      <c r="B88" s="63" t="s">
        <v>154</v>
      </c>
      <c r="C88" s="56">
        <v>7065.44</v>
      </c>
      <c r="D88" s="56"/>
      <c r="E88" s="14">
        <f aca="true" t="shared" si="9" ref="E88:E95">SUM(C88:D88)</f>
        <v>7065.44</v>
      </c>
      <c r="F88" s="79">
        <v>5000</v>
      </c>
      <c r="G88" s="79"/>
      <c r="H88" s="14">
        <f>SUM(F88:G88)</f>
        <v>5000</v>
      </c>
      <c r="I88" s="15">
        <v>5000</v>
      </c>
      <c r="J88" s="15"/>
      <c r="K88" s="14">
        <f>SUM(I88:J88)</f>
        <v>5000</v>
      </c>
    </row>
    <row r="89" spans="1:11" ht="69">
      <c r="A89" s="11" t="s">
        <v>155</v>
      </c>
      <c r="B89" s="25" t="s">
        <v>156</v>
      </c>
      <c r="C89" s="56">
        <v>300</v>
      </c>
      <c r="D89" s="56"/>
      <c r="E89" s="14">
        <f t="shared" si="9"/>
        <v>300</v>
      </c>
      <c r="F89" s="79"/>
      <c r="G89" s="79"/>
      <c r="H89" s="14"/>
      <c r="I89" s="15"/>
      <c r="J89" s="15"/>
      <c r="K89" s="14"/>
    </row>
    <row r="90" spans="1:11" ht="13.5">
      <c r="A90" s="9" t="s">
        <v>157</v>
      </c>
      <c r="B90" s="13" t="s">
        <v>158</v>
      </c>
      <c r="C90" s="56">
        <f>SUM(C91)</f>
        <v>4593.679</v>
      </c>
      <c r="D90" s="53">
        <f>SUM(D91)</f>
        <v>38.5</v>
      </c>
      <c r="E90" s="53">
        <f t="shared" si="9"/>
        <v>4632.179</v>
      </c>
      <c r="F90" s="79">
        <f>SUM(F92)</f>
        <v>0</v>
      </c>
      <c r="G90" s="79"/>
      <c r="H90" s="14"/>
      <c r="I90" s="15"/>
      <c r="J90" s="15"/>
      <c r="K90" s="79">
        <f>SUM(K92)</f>
        <v>0</v>
      </c>
    </row>
    <row r="91" spans="1:11" ht="27">
      <c r="A91" s="11" t="s">
        <v>159</v>
      </c>
      <c r="B91" s="25" t="s">
        <v>160</v>
      </c>
      <c r="C91" s="56">
        <f>SUM(C92)</f>
        <v>4593.679</v>
      </c>
      <c r="D91" s="56">
        <f>SUM(D92)</f>
        <v>38.5</v>
      </c>
      <c r="E91" s="53">
        <f t="shared" si="9"/>
        <v>4632.179</v>
      </c>
      <c r="F91" s="79">
        <f>SUM(F92)</f>
        <v>0</v>
      </c>
      <c r="G91" s="79"/>
      <c r="H91" s="14"/>
      <c r="I91" s="15"/>
      <c r="J91" s="15"/>
      <c r="K91" s="79">
        <f>SUM(K92)</f>
        <v>0</v>
      </c>
    </row>
    <row r="92" spans="1:11" ht="27">
      <c r="A92" s="11" t="s">
        <v>161</v>
      </c>
      <c r="B92" s="25" t="s">
        <v>160</v>
      </c>
      <c r="C92" s="56">
        <v>4593.679</v>
      </c>
      <c r="D92" s="56">
        <v>38.5</v>
      </c>
      <c r="E92" s="53">
        <f t="shared" si="9"/>
        <v>4632.179</v>
      </c>
      <c r="F92" s="79"/>
      <c r="G92" s="79"/>
      <c r="H92" s="14"/>
      <c r="I92" s="15"/>
      <c r="J92" s="15"/>
      <c r="K92" s="14"/>
    </row>
    <row r="93" spans="1:11" ht="54.75">
      <c r="A93" s="80" t="s">
        <v>162</v>
      </c>
      <c r="B93" s="81" t="s">
        <v>163</v>
      </c>
      <c r="C93" s="82">
        <f>SUM(C94)</f>
        <v>-366.37968</v>
      </c>
      <c r="D93" s="56">
        <f>SUM(D94)</f>
        <v>0</v>
      </c>
      <c r="E93" s="52">
        <f t="shared" si="9"/>
        <v>-366.37968</v>
      </c>
      <c r="F93" s="53">
        <f>SUM(F94)</f>
        <v>0</v>
      </c>
      <c r="G93" s="53">
        <f>SUM(G94)</f>
        <v>0</v>
      </c>
      <c r="H93" s="14">
        <f>SUM(F93:G93)</f>
        <v>0</v>
      </c>
      <c r="I93" s="53">
        <f>SUM(I94)</f>
        <v>0</v>
      </c>
      <c r="J93" s="53">
        <f>SUM(J94)</f>
        <v>0</v>
      </c>
      <c r="K93" s="14">
        <f>SUM(I93:J93)</f>
        <v>0</v>
      </c>
    </row>
    <row r="94" spans="1:11" ht="48.75" customHeight="1">
      <c r="A94" s="83" t="s">
        <v>164</v>
      </c>
      <c r="B94" s="84" t="s">
        <v>165</v>
      </c>
      <c r="C94" s="82">
        <v>-366.37968</v>
      </c>
      <c r="D94" s="82"/>
      <c r="E94" s="52">
        <f t="shared" si="9"/>
        <v>-366.37968</v>
      </c>
      <c r="F94" s="79"/>
      <c r="G94" s="79"/>
      <c r="H94" s="14">
        <f>SUM(F94:G94)</f>
        <v>0</v>
      </c>
      <c r="I94" s="15"/>
      <c r="J94" s="15"/>
      <c r="K94" s="14">
        <f>SUM(I94:J94)</f>
        <v>0</v>
      </c>
    </row>
    <row r="95" spans="1:11" ht="13.5">
      <c r="A95" s="11"/>
      <c r="B95" s="13" t="s">
        <v>166</v>
      </c>
      <c r="C95" s="52">
        <f>SUM(C13+C63)</f>
        <v>49605.918320000004</v>
      </c>
      <c r="D95" s="53">
        <f>SUM(D13+D63)</f>
        <v>2014.6999999999998</v>
      </c>
      <c r="E95" s="52">
        <f t="shared" si="9"/>
        <v>51620.61832</v>
      </c>
      <c r="F95" s="14">
        <f>SUM(F13+F63)</f>
        <v>36350.3</v>
      </c>
      <c r="G95" s="14"/>
      <c r="H95" s="14">
        <f>SUM(F95:G95)</f>
        <v>36350.3</v>
      </c>
      <c r="I95" s="14">
        <f>SUM(I13+I63)</f>
        <v>36800.3</v>
      </c>
      <c r="J95" s="14"/>
      <c r="K95" s="14">
        <f>SUM(K13+K63)</f>
        <v>36941.5</v>
      </c>
    </row>
  </sheetData>
  <sheetProtection selectLockedCells="1" selectUnlockedCells="1"/>
  <mergeCells count="9">
    <mergeCell ref="A8:K8"/>
    <mergeCell ref="D10:D11"/>
    <mergeCell ref="G10:G11"/>
    <mergeCell ref="J10:J11"/>
    <mergeCell ref="D1:K1"/>
    <mergeCell ref="B2:K2"/>
    <mergeCell ref="B3:K3"/>
    <mergeCell ref="B4:K4"/>
    <mergeCell ref="D5:K5"/>
  </mergeCells>
  <printOptions/>
  <pageMargins left="0.4236111111111111" right="0.27569444444444446" top="0.43333333333333335" bottom="0.43333333333333335" header="0.5118055555555555" footer="0.5118055555555555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2021-12-24T06:57:40Z</dcterms:modified>
  <cp:category/>
  <cp:version/>
  <cp:contentType/>
  <cp:contentStatus/>
</cp:coreProperties>
</file>