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'лист'!$A$1:$F$123</definedName>
    <definedName name="_xlnm.Print_Area" localSheetId="0">'лист'!$A$1:$G$132</definedName>
  </definedNames>
  <calcPr fullCalcOnLoad="1"/>
</workbook>
</file>

<file path=xl/sharedStrings.xml><?xml version="1.0" encoding="utf-8"?>
<sst xmlns="http://schemas.openxmlformats.org/spreadsheetml/2006/main" count="458" uniqueCount="181">
  <si>
    <t>Приложение № 3</t>
  </si>
  <si>
    <t>Приложение № 4</t>
  </si>
  <si>
    <t>к решению Совета народных депутатов муниципального образования Андреевское сельское поселение</t>
  </si>
  <si>
    <t>тыс. руб.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</si>
  <si>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</si>
  <si>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</si>
  <si>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</si>
  <si>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</si>
  <si>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</si>
  <si>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</si>
  <si>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Исполнение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</si>
  <si>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</si>
  <si>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</si>
  <si>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</si>
  <si>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</si>
  <si>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</si>
  <si>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</si>
  <si>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</si>
  <si>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</si>
  <si>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</si>
  <si>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государственных (муниципальных) нужд)</t>
  </si>
  <si>
    <t>0500180020</t>
  </si>
  <si>
    <t>200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</si>
  <si>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</si>
  <si>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</si>
  <si>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</si>
  <si>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</si>
  <si>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</si>
  <si>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</si>
  <si>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</si>
  <si>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</si>
  <si>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</si>
  <si>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</si>
  <si>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</si>
  <si>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</si>
  <si>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</si>
  <si>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</si>
  <si>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района" 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</si>
  <si>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</si>
  <si>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</si>
  <si>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</si>
  <si>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0500362100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</si>
  <si>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</si>
  <si>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06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</si>
  <si>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</si>
  <si>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</si>
  <si>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</si>
  <si>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</si>
  <si>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</si>
  <si>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</si>
  <si>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</si>
  <si>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</si>
  <si>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</si>
  <si>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</si>
  <si>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800</t>
  </si>
  <si>
    <t>Расходы, связанные с поощрением сельских старост (Социальное обеспечение и иные выплаты населению)</t>
  </si>
  <si>
    <t>9990060170</t>
  </si>
  <si>
    <t>300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</si>
  <si>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</si>
  <si>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</si>
  <si>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</si>
  <si>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</si>
  <si>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</si>
  <si>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</si>
  <si>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</si>
  <si>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</si>
  <si>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</si>
  <si>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</si>
  <si>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</si>
  <si>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</si>
  <si>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</si>
  <si>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</si>
  <si>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</si>
  <si>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>Обеспечение пожарной безопасности</t>
  </si>
  <si>
    <t>10</t>
  </si>
  <si>
    <t>Муниципальная программа "Развитие системы пожарной безопасности на территории Андреевского сельского поселения 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</si>
  <si>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</si>
  <si>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</si>
  <si>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</si>
  <si>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государственных (муниципальных) нужд)</t>
  </si>
  <si>
    <t>1100160090</t>
  </si>
  <si>
    <t>Национальная экономика</t>
  </si>
  <si>
    <t>Сельское хозяйство и рыболовства</t>
  </si>
  <si>
    <t>Иные непрограммные расходы</t>
  </si>
  <si>
    <t>99 9</t>
  </si>
  <si>
    <t>Расходы на мероприятия по предотвращению распространения борщевика Сосновского (Закупка товаров, работ и услуг для обеспечения государственных (муниципальных) нужд)</t>
  </si>
  <si>
    <t xml:space="preserve">9990061670 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</si>
  <si>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</si>
  <si>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</si>
  <si>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Андреевское сельское поселение"</t>
  </si>
  <si>
    <t>Основное мероприятие "Оплата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</si>
  <si>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</si>
  <si>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</si>
  <si>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</si>
  <si>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</si>
  <si>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</si>
  <si>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</si>
  <si>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</si>
  <si>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 xml:space="preserve">Расходы по оплате исполнительных листов и судебных решений (Иные бюджетные ассигнования)  </t>
  </si>
  <si>
    <t>9990060150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</si>
  <si>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</si>
  <si>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поселения"</t>
  </si>
  <si>
    <t>Основное мероприятие "Уличное освещение"</t>
  </si>
  <si>
    <t>03001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</si>
  <si>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</si>
  <si>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0300162070</t>
  </si>
  <si>
    <t>Основное мероприятие "Содержание сетей уличного освещения"</t>
  </si>
  <si>
    <t>03002</t>
  </si>
  <si>
    <t>Расходы на мероприятия по благоустройству территории поселения  (Закупка товаров, работ и услуг для обеспечения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</si>
  <si>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</si>
  <si>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</si>
  <si>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</si>
  <si>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0300362070</t>
  </si>
  <si>
    <t>Основное мероприятие "Прочие мероприятия по  благоустройству"</t>
  </si>
  <si>
    <t>03004</t>
  </si>
  <si>
    <t>0300462070</t>
  </si>
  <si>
    <t>Охрана окружающей среды</t>
  </si>
  <si>
    <t>Другие вопросы в области охраны окружающей среды</t>
  </si>
  <si>
    <t>Основное мероприятие "Ликвидация стихийных свалок"</t>
  </si>
  <si>
    <t>03005</t>
  </si>
  <si>
    <t>0300562070</t>
  </si>
  <si>
    <t>Образование</t>
  </si>
  <si>
    <t>07</t>
  </si>
  <si>
    <t xml:space="preserve">Молодежная политика </t>
  </si>
  <si>
    <t>Расходы на проведение мероприятий бюджетными учреждениями (Предоставление субсидий бюджетным, автономным учреждениям и иным некоммерческим организациям)</t>
  </si>
  <si>
    <t>9990040060</t>
  </si>
  <si>
    <t>600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</si>
  <si>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</si>
  <si>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</si>
  <si>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</si>
  <si>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</si>
  <si>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</si>
  <si>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</si>
  <si>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</si>
  <si>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</si>
  <si>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</si>
  <si>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</si>
  <si>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</si>
  <si>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</si>
  <si>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</si>
  <si>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0400240060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</si>
  <si>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</si>
  <si>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</si>
  <si>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</si>
  <si>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</si>
  <si>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>Субсидии на государственную поддержку отрасли культуры, на поддержку лучших работников сельских учреждений культуры,субсидии на государственную поддержку отрасли культуры, на поддержку лучших работников сельских учреждений культуры</t>
  </si>
  <si>
    <t>04007</t>
  </si>
  <si>
    <t>Субсидии на государственную поддержку отрасли культуры, на поддержку лучших работников сельских учреждений культуры</t>
  </si>
  <si>
    <t>04007R5193</t>
  </si>
  <si>
    <t>Субсидии на государственную поддержку отрасли культуры, на поддержку лучших  сельских учреждений культуры</t>
  </si>
  <si>
    <t>04007R5194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</si>
  <si>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</si>
  <si>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</si>
  <si>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"</t>
  </si>
  <si>
    <t>Основное мероприятие "Пенсионное обеспечение"</t>
  </si>
  <si>
    <t>05002</t>
  </si>
  <si>
    <t>Расходы на пенсионное обеспечение (Закупка товаров, работ и услуг для обеспечения государственных (муниципальных) нужд)</t>
  </si>
  <si>
    <t>0500260070</t>
  </si>
  <si>
    <t>Расходы на пенсионное обеспечение (Социальное обеспечение и иные выплаты населению)</t>
  </si>
  <si>
    <t>Социальное обеспечение населения</t>
  </si>
  <si>
    <t>Расходы на оказание материальной помощи населению (Социальное обеспечение и иные выплаты населению)</t>
  </si>
  <si>
    <t>9990000010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</si>
  <si>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</si>
  <si>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</si>
  <si>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</si>
  <si>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</si>
  <si>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Охрана семьи и детства</t>
  </si>
  <si>
    <t>Расходы на обеспечение жильем молодых семей  (Межбюджетные трансферты)</t>
  </si>
  <si>
    <t>9990014970</t>
  </si>
  <si>
    <t>Территориальная избирательная комиссия Александровского района</t>
  </si>
  <si>
    <t>Обеспечение проведения выборов и референдумов</t>
  </si>
  <si>
    <t>Расходы на проведение выборов в представительные органы муниципального образования  (Иные бюджетные ассигнования)</t>
  </si>
  <si>
    <t>9990060120</t>
  </si>
  <si>
    <t xml:space="preserve">Совет народных депутатов Андреевского сельского поселения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</si>
  <si>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</si>
  <si>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поселения»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</si>
  <si>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</si>
  <si>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0600180020</t>
  </si>
  <si>
    <t>ИТОГО РАСХОДОВ:</t>
  </si>
  <si>
    <t xml:space="preserve">Исполнение бюджета муниципального образования Андреевское сельское поселение за 2019 год по ведомственной структуре расходов </t>
  </si>
  <si>
    <t>от 20.05.2020 №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</si>
</sst>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9" borderId="0" applyNumberFormat="0" applyBorder="0" applyAlignment="0" applyProtection="0"/>
  </cellStyleXfs>
  <cellXfs count="8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164" fontId="19" fillId="0" borderId="1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49" fontId="19" fillId="0" borderId="11" xfId="0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15" fillId="40" borderId="11" xfId="0" applyFont="1" applyFill="1" applyBorder="1" applyAlignment="1">
      <alignment horizontal="left" vertical="center" wrapText="1"/>
    </xf>
    <xf numFmtId="49" fontId="15" fillId="4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164" fontId="15" fillId="0" borderId="11" xfId="0" applyNumberFormat="1" applyFont="1" applyFill="1" applyBorder="1" applyAlignment="1">
      <alignment horizontal="center" wrapText="1"/>
    </xf>
    <xf numFmtId="164" fontId="15" fillId="0" borderId="11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40" borderId="11" xfId="0" applyFont="1" applyFill="1" applyBorder="1" applyAlignment="1">
      <alignment horizontal="left" vertical="center" wrapText="1"/>
    </xf>
    <xf numFmtId="49" fontId="19" fillId="40" borderId="11" xfId="0" applyNumberFormat="1" applyFont="1" applyFill="1" applyBorder="1" applyAlignment="1">
      <alignment horizontal="center" wrapText="1"/>
    </xf>
    <xf numFmtId="164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vertical="center" wrapText="1"/>
    </xf>
    <xf numFmtId="164" fontId="15" fillId="40" borderId="11" xfId="0" applyNumberFormat="1" applyFont="1" applyFill="1" applyBorder="1" applyAlignment="1">
      <alignment horizontal="center"/>
    </xf>
    <xf numFmtId="0" fontId="14" fillId="40" borderId="0" xfId="0" applyFont="1" applyFill="1" applyAlignment="1">
      <alignment horizontal="right"/>
    </xf>
    <xf numFmtId="0" fontId="13" fillId="40" borderId="0" xfId="0" applyFont="1" applyFill="1" applyAlignment="1">
      <alignment horizontal="left" vertical="center"/>
    </xf>
    <xf numFmtId="0" fontId="15" fillId="40" borderId="0" xfId="0" applyFont="1" applyFill="1" applyAlignment="1">
      <alignment horizontal="left" vertical="center"/>
    </xf>
    <xf numFmtId="2" fontId="15" fillId="40" borderId="11" xfId="0" applyNumberFormat="1" applyFont="1" applyFill="1" applyBorder="1" applyAlignment="1">
      <alignment horizontal="left" vertical="center" wrapText="1"/>
    </xf>
    <xf numFmtId="164" fontId="15" fillId="40" borderId="11" xfId="0" applyNumberFormat="1" applyFont="1" applyFill="1" applyBorder="1" applyAlignment="1">
      <alignment horizontal="center" wrapText="1"/>
    </xf>
    <xf numFmtId="164" fontId="19" fillId="40" borderId="11" xfId="0" applyNumberFormat="1" applyFont="1" applyFill="1" applyBorder="1" applyAlignment="1">
      <alignment horizontal="center" wrapText="1"/>
    </xf>
    <xf numFmtId="0" fontId="21" fillId="40" borderId="0" xfId="0" applyFont="1" applyFill="1" applyAlignment="1">
      <alignment horizontal="right"/>
    </xf>
    <xf numFmtId="0" fontId="20" fillId="40" borderId="0" xfId="0" applyFont="1" applyFill="1" applyAlignment="1">
      <alignment horizontal="left" vertical="center"/>
    </xf>
    <xf numFmtId="0" fontId="19" fillId="40" borderId="0" xfId="0" applyFont="1" applyFill="1" applyAlignment="1">
      <alignment horizontal="left" vertical="center"/>
    </xf>
    <xf numFmtId="49" fontId="19" fillId="40" borderId="11" xfId="0" applyNumberFormat="1" applyFont="1" applyFill="1" applyBorder="1" applyAlignment="1">
      <alignment horizontal="center" vertical="top" wrapText="1"/>
    </xf>
    <xf numFmtId="164" fontId="19" fillId="40" borderId="11" xfId="0" applyNumberFormat="1" applyFont="1" applyFill="1" applyBorder="1" applyAlignment="1">
      <alignment horizontal="center"/>
    </xf>
    <xf numFmtId="0" fontId="15" fillId="40" borderId="11" xfId="0" applyNumberFormat="1" applyFont="1" applyFill="1" applyBorder="1" applyAlignment="1">
      <alignment horizontal="left" vertical="center" wrapText="1"/>
    </xf>
    <xf numFmtId="0" fontId="15" fillId="40" borderId="11" xfId="0" applyFont="1" applyFill="1" applyBorder="1" applyAlignment="1">
      <alignment horizontal="left" vertical="center"/>
    </xf>
    <xf numFmtId="0" fontId="19" fillId="40" borderId="11" xfId="0" applyNumberFormat="1" applyFont="1" applyFill="1" applyBorder="1" applyAlignment="1">
      <alignment horizontal="left" vertical="center" wrapText="1"/>
    </xf>
    <xf numFmtId="0" fontId="21" fillId="40" borderId="0" xfId="0" applyFont="1" applyFill="1" applyAlignment="1">
      <alignment horizontal="left" vertical="center"/>
    </xf>
    <xf numFmtId="0" fontId="14" fillId="40" borderId="0" xfId="0" applyFont="1" applyFill="1" applyAlignment="1">
      <alignment horizontal="left" vertical="center"/>
    </xf>
    <xf numFmtId="11" fontId="15" fillId="40" borderId="11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11" xfId="0" applyNumberFormat="1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164" fontId="19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2" fontId="19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PageLayoutView="0" workbookViewId="0" topLeftCell="A1">
      <selection activeCell="D3" sqref="D3:G3"/>
    </sheetView>
  </sheetViews>
  <sheetFormatPr defaultColWidth="8.7109375" defaultRowHeight="12.75"/>
  <cols>
    <col min="1" max="1" width="6.28125" style="1" customWidth="1"/>
    <col min="2" max="2" width="47.57421875" style="2" customWidth="1"/>
    <col min="3" max="3" width="10.28125" style="3" customWidth="1"/>
    <col min="4" max="4" width="11.421875" style="3" customWidth="1"/>
    <col min="5" max="5" width="16.28125" style="4" customWidth="1"/>
    <col min="6" max="6" width="9.57421875" style="3" customWidth="1"/>
    <col min="7" max="7" width="13.57421875" style="5" customWidth="1"/>
    <col min="8" max="8" width="8.421875" style="6" customWidth="1"/>
    <col min="9" max="9" width="5.7109375" style="1" customWidth="1"/>
    <col min="10" max="10" width="6.28125" style="1" customWidth="1"/>
    <col min="11" max="255" width="8.7109375" style="1" customWidth="1"/>
  </cols>
  <sheetData>
    <row r="1" spans="2:14" s="7" customFormat="1" ht="13.5">
      <c r="B1" s="8"/>
      <c r="C1" s="9"/>
      <c r="D1" s="86" t="s">
        <v>0</v>
      </c>
      <c r="E1" s="86" t="s">
        <v>1</v>
      </c>
      <c r="F1" s="86"/>
      <c r="G1" s="86"/>
      <c r="H1" s="6"/>
      <c r="I1" s="1"/>
      <c r="K1" s="86"/>
      <c r="L1" s="86"/>
      <c r="M1" s="86"/>
      <c r="N1" s="86"/>
    </row>
    <row r="2" spans="2:14" s="7" customFormat="1" ht="45.75" customHeight="1">
      <c r="B2" s="8"/>
      <c r="C2" s="9"/>
      <c r="D2" s="87" t="s">
        <v>2</v>
      </c>
      <c r="E2" s="87"/>
      <c r="F2" s="87"/>
      <c r="G2" s="87"/>
      <c r="H2" s="6"/>
      <c r="I2" s="1"/>
      <c r="K2" s="87"/>
      <c r="L2" s="87"/>
      <c r="M2" s="87"/>
      <c r="N2" s="87"/>
    </row>
    <row r="3" spans="2:14" s="7" customFormat="1" ht="15" customHeight="1">
      <c r="B3" s="8"/>
      <c r="C3" s="9"/>
      <c r="D3" s="85" t="s">
        <v>180</v>
      </c>
      <c r="E3" s="85"/>
      <c r="F3" s="85"/>
      <c r="G3" s="85"/>
      <c r="H3" s="6"/>
      <c r="I3" s="1"/>
      <c r="K3" s="85"/>
      <c r="L3" s="85"/>
      <c r="M3" s="85"/>
      <c r="N3" s="85"/>
    </row>
    <row r="4" spans="2:9" s="7" customFormat="1" ht="15">
      <c r="B4" s="8"/>
      <c r="C4" s="9"/>
      <c r="D4" s="10"/>
      <c r="E4" s="11"/>
      <c r="F4" s="10"/>
      <c r="G4" s="12"/>
      <c r="H4" s="6"/>
      <c r="I4" s="1"/>
    </row>
    <row r="5" spans="1:7" ht="36.75" customHeight="1">
      <c r="A5" s="83" t="s">
        <v>179</v>
      </c>
      <c r="B5" s="83"/>
      <c r="C5" s="83"/>
      <c r="D5" s="83"/>
      <c r="E5" s="83"/>
      <c r="F5" s="83"/>
      <c r="G5" s="83"/>
    </row>
    <row r="6" ht="12.75">
      <c r="G6" s="82" t="s">
        <v>3</v>
      </c>
    </row>
    <row r="7" spans="1:8" s="17" customFormat="1" ht="125.25" customHeight="1">
      <c r="A7" s="13" t="s">
        <v>4</v>
      </c>
      <c r="B7" s="14" t="s">
        <v>5</v>
      </c>
      <c r="C7" s="15" t="s">
        <v>6</v>
      </c>
      <c r="D7" s="15" t="s">
        <v>7</v>
      </c>
      <c r="E7" s="16" t="s">
        <v>8</v>
      </c>
      <c r="F7" s="79" t="s">
        <v>9</v>
      </c>
      <c r="G7" s="81" t="s">
        <v>10</v>
      </c>
      <c r="H7" s="6"/>
    </row>
    <row r="8" spans="1:8" s="17" customFormat="1" ht="12.75">
      <c r="A8" s="18">
        <v>1</v>
      </c>
      <c r="B8" s="15">
        <v>2</v>
      </c>
      <c r="C8" s="15">
        <v>3</v>
      </c>
      <c r="D8" s="15">
        <v>4</v>
      </c>
      <c r="E8" s="16">
        <v>5</v>
      </c>
      <c r="F8" s="15">
        <v>6</v>
      </c>
      <c r="G8" s="80">
        <v>7</v>
      </c>
      <c r="H8" s="6"/>
    </row>
    <row r="9" spans="1:9" s="24" customFormat="1" ht="41.25">
      <c r="A9" s="84">
        <v>703</v>
      </c>
      <c r="B9" s="20" t="s">
        <v>11</v>
      </c>
      <c r="C9" s="21"/>
      <c r="D9" s="21"/>
      <c r="E9" s="22"/>
      <c r="F9" s="21"/>
      <c r="G9" s="23">
        <f>G10+G33+G39+G48+G53+G72+G77+G82+G95</f>
        <v>42527.75036</v>
      </c>
      <c r="H9" s="6"/>
      <c r="I9" s="17"/>
    </row>
    <row r="10" spans="1:9" s="31" customFormat="1" ht="15">
      <c r="A10" s="84"/>
      <c r="B10" s="20" t="s">
        <v>12</v>
      </c>
      <c r="C10" s="25" t="s">
        <v>13</v>
      </c>
      <c r="D10" s="26"/>
      <c r="E10" s="27"/>
      <c r="F10" s="26"/>
      <c r="G10" s="28">
        <f>G11+G20</f>
        <v>13960.02386</v>
      </c>
      <c r="H10" s="29"/>
      <c r="I10" s="30"/>
    </row>
    <row r="11" spans="1:9" s="34" customFormat="1" ht="54.75">
      <c r="A11" s="84"/>
      <c r="B11" s="32" t="s">
        <v>14</v>
      </c>
      <c r="C11" s="33" t="s">
        <v>13</v>
      </c>
      <c r="D11" s="33" t="s">
        <v>15</v>
      </c>
      <c r="E11" s="33"/>
      <c r="F11" s="33"/>
      <c r="G11" s="23">
        <f>G15+G12</f>
        <v>3020.8079599999996</v>
      </c>
      <c r="H11" s="29"/>
      <c r="I11" s="30"/>
    </row>
    <row r="12" spans="1:9" s="34" customFormat="1" ht="54.75">
      <c r="A12" s="84"/>
      <c r="B12" s="35" t="s">
        <v>16</v>
      </c>
      <c r="C12" s="36" t="s">
        <v>13</v>
      </c>
      <c r="D12" s="37" t="s">
        <v>15</v>
      </c>
      <c r="E12" s="37" t="s">
        <v>17</v>
      </c>
      <c r="F12" s="36"/>
      <c r="G12" s="38">
        <v>234.40237</v>
      </c>
      <c r="H12" s="29"/>
      <c r="I12" s="30"/>
    </row>
    <row r="13" spans="1:9" s="34" customFormat="1" ht="69">
      <c r="A13" s="84"/>
      <c r="B13" s="35" t="s">
        <v>18</v>
      </c>
      <c r="C13" s="36" t="s">
        <v>13</v>
      </c>
      <c r="D13" s="37" t="s">
        <v>15</v>
      </c>
      <c r="E13" s="37" t="s">
        <v>19</v>
      </c>
      <c r="F13" s="36"/>
      <c r="G13" s="38">
        <v>234.40237</v>
      </c>
      <c r="H13" s="29"/>
      <c r="I13" s="30"/>
    </row>
    <row r="14" spans="1:9" s="34" customFormat="1" ht="62.25" customHeight="1">
      <c r="A14" s="84"/>
      <c r="B14" s="35" t="s">
        <v>20</v>
      </c>
      <c r="C14" s="36" t="s">
        <v>13</v>
      </c>
      <c r="D14" s="37" t="s">
        <v>15</v>
      </c>
      <c r="E14" s="37" t="s">
        <v>21</v>
      </c>
      <c r="F14" s="36" t="s">
        <v>22</v>
      </c>
      <c r="G14" s="39">
        <v>234.40237</v>
      </c>
      <c r="H14" s="29"/>
      <c r="I14" s="30"/>
    </row>
    <row r="15" spans="1:9" s="41" customFormat="1" ht="27.75" customHeight="1">
      <c r="A15" s="84"/>
      <c r="B15" s="40" t="s">
        <v>23</v>
      </c>
      <c r="C15" s="37" t="s">
        <v>13</v>
      </c>
      <c r="D15" s="37" t="s">
        <v>15</v>
      </c>
      <c r="E15" s="37" t="s">
        <v>24</v>
      </c>
      <c r="F15" s="37"/>
      <c r="G15" s="38">
        <f>G16</f>
        <v>2786.40559</v>
      </c>
      <c r="H15" s="6"/>
      <c r="I15" s="17"/>
    </row>
    <row r="16" spans="1:9" s="41" customFormat="1" ht="27">
      <c r="A16" s="84"/>
      <c r="B16" s="40" t="s">
        <v>25</v>
      </c>
      <c r="C16" s="37" t="s">
        <v>13</v>
      </c>
      <c r="D16" s="37" t="s">
        <v>15</v>
      </c>
      <c r="E16" s="37" t="s">
        <v>26</v>
      </c>
      <c r="F16" s="37"/>
      <c r="G16" s="38">
        <f>SUM(G17:G19)</f>
        <v>2786.40559</v>
      </c>
      <c r="H16" s="6"/>
      <c r="I16" s="17"/>
    </row>
    <row r="17" spans="1:9" s="41" customFormat="1" ht="96">
      <c r="A17" s="84"/>
      <c r="B17" s="40" t="s">
        <v>27</v>
      </c>
      <c r="C17" s="37" t="s">
        <v>13</v>
      </c>
      <c r="D17" s="37" t="s">
        <v>15</v>
      </c>
      <c r="E17" s="37" t="s">
        <v>28</v>
      </c>
      <c r="F17" s="37" t="s">
        <v>29</v>
      </c>
      <c r="G17" s="39">
        <v>928.73534</v>
      </c>
      <c r="H17" s="6"/>
      <c r="I17" s="17"/>
    </row>
    <row r="18" spans="1:9" s="41" customFormat="1" ht="96">
      <c r="A18" s="84"/>
      <c r="B18" s="35" t="s">
        <v>30</v>
      </c>
      <c r="C18" s="36" t="s">
        <v>13</v>
      </c>
      <c r="D18" s="36" t="s">
        <v>15</v>
      </c>
      <c r="E18" s="37" t="s">
        <v>31</v>
      </c>
      <c r="F18" s="36" t="s">
        <v>29</v>
      </c>
      <c r="G18" s="39">
        <v>1170.57025</v>
      </c>
      <c r="H18" s="6"/>
      <c r="I18" s="17"/>
    </row>
    <row r="19" spans="1:9" s="41" customFormat="1" ht="100.5" customHeight="1">
      <c r="A19" s="84"/>
      <c r="B19" s="40" t="s">
        <v>32</v>
      </c>
      <c r="C19" s="37" t="s">
        <v>13</v>
      </c>
      <c r="D19" s="37" t="s">
        <v>15</v>
      </c>
      <c r="E19" s="37" t="s">
        <v>33</v>
      </c>
      <c r="F19" s="37" t="s">
        <v>34</v>
      </c>
      <c r="G19" s="39">
        <v>687.1</v>
      </c>
      <c r="H19" s="6"/>
      <c r="I19" s="17"/>
    </row>
    <row r="20" spans="1:9" s="34" customFormat="1" ht="27" customHeight="1">
      <c r="A20" s="84"/>
      <c r="B20" s="42" t="s">
        <v>35</v>
      </c>
      <c r="C20" s="43" t="s">
        <v>13</v>
      </c>
      <c r="D20" s="43" t="s">
        <v>36</v>
      </c>
      <c r="E20" s="33"/>
      <c r="F20" s="43"/>
      <c r="G20" s="23">
        <f>SUM(G21,G24,G30)</f>
        <v>10939.2159</v>
      </c>
      <c r="H20" s="29"/>
      <c r="I20" s="30"/>
    </row>
    <row r="21" spans="1:9" s="41" customFormat="1" ht="57.75" customHeight="1">
      <c r="A21" s="84"/>
      <c r="B21" s="35" t="s">
        <v>37</v>
      </c>
      <c r="C21" s="36" t="s">
        <v>13</v>
      </c>
      <c r="D21" s="36" t="s">
        <v>36</v>
      </c>
      <c r="E21" s="37" t="s">
        <v>17</v>
      </c>
      <c r="F21" s="36"/>
      <c r="G21" s="38">
        <v>304.21663</v>
      </c>
      <c r="H21" s="6"/>
      <c r="I21" s="17"/>
    </row>
    <row r="22" spans="1:9" s="41" customFormat="1" ht="65.25" customHeight="1">
      <c r="A22" s="84"/>
      <c r="B22" s="35" t="s">
        <v>38</v>
      </c>
      <c r="C22" s="36" t="s">
        <v>13</v>
      </c>
      <c r="D22" s="36" t="s">
        <v>36</v>
      </c>
      <c r="E22" s="37" t="s">
        <v>39</v>
      </c>
      <c r="F22" s="36"/>
      <c r="G22" s="44">
        <v>304.21663</v>
      </c>
      <c r="H22" s="6"/>
      <c r="I22" s="17"/>
    </row>
    <row r="23" spans="1:9" s="41" customFormat="1" ht="87" customHeight="1">
      <c r="A23" s="84"/>
      <c r="B23" s="35" t="s">
        <v>40</v>
      </c>
      <c r="C23" s="36" t="s">
        <v>13</v>
      </c>
      <c r="D23" s="36" t="s">
        <v>36</v>
      </c>
      <c r="E23" s="37" t="s">
        <v>41</v>
      </c>
      <c r="F23" s="36" t="s">
        <v>22</v>
      </c>
      <c r="G23" s="39">
        <v>304.21663</v>
      </c>
      <c r="H23" s="6"/>
      <c r="I23" s="17"/>
    </row>
    <row r="24" spans="1:9" s="41" customFormat="1" ht="104.25" customHeight="1">
      <c r="A24" s="84"/>
      <c r="B24" s="45" t="s">
        <v>42</v>
      </c>
      <c r="C24" s="36" t="s">
        <v>13</v>
      </c>
      <c r="D24" s="36" t="s">
        <v>36</v>
      </c>
      <c r="E24" s="37" t="s">
        <v>43</v>
      </c>
      <c r="F24" s="36"/>
      <c r="G24" s="44">
        <f>G25+G28</f>
        <v>10424.999269999998</v>
      </c>
      <c r="H24" s="6"/>
      <c r="I24" s="17"/>
    </row>
    <row r="25" spans="1:9" s="41" customFormat="1" ht="45.75" customHeight="1">
      <c r="A25" s="84"/>
      <c r="B25" s="45" t="s">
        <v>44</v>
      </c>
      <c r="C25" s="36" t="s">
        <v>13</v>
      </c>
      <c r="D25" s="36" t="s">
        <v>36</v>
      </c>
      <c r="E25" s="37" t="s">
        <v>45</v>
      </c>
      <c r="F25" s="36"/>
      <c r="G25" s="44">
        <f>G26+G27</f>
        <v>10253.706269999999</v>
      </c>
      <c r="H25" s="6"/>
      <c r="I25" s="17"/>
    </row>
    <row r="26" spans="1:9" s="41" customFormat="1" ht="96">
      <c r="A26" s="84"/>
      <c r="B26" s="35" t="s">
        <v>46</v>
      </c>
      <c r="C26" s="36" t="s">
        <v>13</v>
      </c>
      <c r="D26" s="36" t="s">
        <v>36</v>
      </c>
      <c r="E26" s="37" t="s">
        <v>47</v>
      </c>
      <c r="F26" s="36" t="s">
        <v>29</v>
      </c>
      <c r="G26" s="39">
        <v>7931.05776</v>
      </c>
      <c r="H26" s="6"/>
      <c r="I26" s="17"/>
    </row>
    <row r="27" spans="1:9" s="49" customFormat="1" ht="54.75">
      <c r="A27" s="84"/>
      <c r="B27" s="35" t="s">
        <v>48</v>
      </c>
      <c r="C27" s="36" t="s">
        <v>13</v>
      </c>
      <c r="D27" s="36" t="s">
        <v>36</v>
      </c>
      <c r="E27" s="36" t="s">
        <v>49</v>
      </c>
      <c r="F27" s="36" t="s">
        <v>22</v>
      </c>
      <c r="G27" s="46">
        <v>2322.64851</v>
      </c>
      <c r="H27" s="47"/>
      <c r="I27" s="48"/>
    </row>
    <row r="28" spans="1:9" s="49" customFormat="1" ht="27">
      <c r="A28" s="84"/>
      <c r="B28" s="50" t="s">
        <v>50</v>
      </c>
      <c r="C28" s="36" t="s">
        <v>13</v>
      </c>
      <c r="D28" s="36" t="s">
        <v>36</v>
      </c>
      <c r="E28" s="36" t="s">
        <v>51</v>
      </c>
      <c r="F28" s="36"/>
      <c r="G28" s="46">
        <v>171.293</v>
      </c>
      <c r="H28" s="47"/>
      <c r="I28" s="48"/>
    </row>
    <row r="29" spans="1:9" s="49" customFormat="1" ht="41.25">
      <c r="A29" s="84"/>
      <c r="B29" s="35" t="s">
        <v>52</v>
      </c>
      <c r="C29" s="36" t="s">
        <v>13</v>
      </c>
      <c r="D29" s="36" t="s">
        <v>36</v>
      </c>
      <c r="E29" s="36" t="s">
        <v>53</v>
      </c>
      <c r="F29" s="36" t="s">
        <v>54</v>
      </c>
      <c r="G29" s="46">
        <v>171.293</v>
      </c>
      <c r="H29" s="47"/>
      <c r="I29" s="48"/>
    </row>
    <row r="30" spans="1:9" s="49" customFormat="1" ht="13.5">
      <c r="A30" s="84"/>
      <c r="B30" s="35" t="s">
        <v>23</v>
      </c>
      <c r="C30" s="36" t="s">
        <v>13</v>
      </c>
      <c r="D30" s="36" t="s">
        <v>36</v>
      </c>
      <c r="E30" s="36" t="s">
        <v>24</v>
      </c>
      <c r="F30" s="36"/>
      <c r="G30" s="51">
        <v>210</v>
      </c>
      <c r="H30" s="47"/>
      <c r="I30" s="48"/>
    </row>
    <row r="31" spans="1:9" s="49" customFormat="1" ht="27">
      <c r="A31" s="84"/>
      <c r="B31" s="35" t="s">
        <v>25</v>
      </c>
      <c r="C31" s="36" t="s">
        <v>13</v>
      </c>
      <c r="D31" s="36" t="s">
        <v>36</v>
      </c>
      <c r="E31" s="36" t="s">
        <v>26</v>
      </c>
      <c r="F31" s="36"/>
      <c r="G31" s="51">
        <v>210</v>
      </c>
      <c r="H31" s="47"/>
      <c r="I31" s="48"/>
    </row>
    <row r="32" spans="1:9" s="49" customFormat="1" ht="41.25">
      <c r="A32" s="84"/>
      <c r="B32" s="35" t="s">
        <v>55</v>
      </c>
      <c r="C32" s="36" t="s">
        <v>13</v>
      </c>
      <c r="D32" s="36" t="s">
        <v>36</v>
      </c>
      <c r="E32" s="36" t="s">
        <v>56</v>
      </c>
      <c r="F32" s="36" t="s">
        <v>57</v>
      </c>
      <c r="G32" s="46">
        <v>210</v>
      </c>
      <c r="H32" s="47"/>
      <c r="I32" s="48"/>
    </row>
    <row r="33" spans="1:9" s="55" customFormat="1" ht="14.25">
      <c r="A33" s="84"/>
      <c r="B33" s="42" t="s">
        <v>58</v>
      </c>
      <c r="C33" s="43" t="s">
        <v>59</v>
      </c>
      <c r="D33" s="43"/>
      <c r="E33" s="43"/>
      <c r="F33" s="43"/>
      <c r="G33" s="52">
        <f>G34</f>
        <v>202.70000000000002</v>
      </c>
      <c r="H33" s="53"/>
      <c r="I33" s="54"/>
    </row>
    <row r="34" spans="1:9" s="55" customFormat="1" ht="14.25">
      <c r="A34" s="84"/>
      <c r="B34" s="42" t="s">
        <v>60</v>
      </c>
      <c r="C34" s="43" t="s">
        <v>59</v>
      </c>
      <c r="D34" s="43" t="s">
        <v>61</v>
      </c>
      <c r="E34" s="43"/>
      <c r="F34" s="43"/>
      <c r="G34" s="52">
        <f>G36</f>
        <v>202.70000000000002</v>
      </c>
      <c r="H34" s="53"/>
      <c r="I34" s="54"/>
    </row>
    <row r="35" spans="1:9" s="49" customFormat="1" ht="13.5">
      <c r="A35" s="84"/>
      <c r="B35" s="35" t="s">
        <v>23</v>
      </c>
      <c r="C35" s="36" t="s">
        <v>59</v>
      </c>
      <c r="D35" s="36" t="s">
        <v>61</v>
      </c>
      <c r="E35" s="36" t="s">
        <v>24</v>
      </c>
      <c r="F35" s="36"/>
      <c r="G35" s="51">
        <f>G36</f>
        <v>202.70000000000002</v>
      </c>
      <c r="H35" s="47"/>
      <c r="I35" s="48"/>
    </row>
    <row r="36" spans="1:9" s="49" customFormat="1" ht="27">
      <c r="A36" s="84"/>
      <c r="B36" s="35" t="s">
        <v>25</v>
      </c>
      <c r="C36" s="36" t="s">
        <v>59</v>
      </c>
      <c r="D36" s="36" t="s">
        <v>61</v>
      </c>
      <c r="E36" s="36" t="s">
        <v>26</v>
      </c>
      <c r="F36" s="36"/>
      <c r="G36" s="51">
        <f>SUM(G37:G38)</f>
        <v>202.70000000000002</v>
      </c>
      <c r="H36" s="47"/>
      <c r="I36" s="48"/>
    </row>
    <row r="37" spans="1:9" s="49" customFormat="1" ht="110.25">
      <c r="A37" s="84"/>
      <c r="B37" s="35" t="s">
        <v>62</v>
      </c>
      <c r="C37" s="36" t="s">
        <v>59</v>
      </c>
      <c r="D37" s="36" t="s">
        <v>61</v>
      </c>
      <c r="E37" s="36" t="s">
        <v>63</v>
      </c>
      <c r="F37" s="36" t="s">
        <v>29</v>
      </c>
      <c r="G37" s="46">
        <v>176.04533</v>
      </c>
      <c r="H37" s="47"/>
      <c r="I37" s="48"/>
    </row>
    <row r="38" spans="1:9" s="49" customFormat="1" ht="69">
      <c r="A38" s="84"/>
      <c r="B38" s="35" t="s">
        <v>64</v>
      </c>
      <c r="C38" s="36" t="s">
        <v>59</v>
      </c>
      <c r="D38" s="36" t="s">
        <v>61</v>
      </c>
      <c r="E38" s="36" t="s">
        <v>63</v>
      </c>
      <c r="F38" s="36" t="s">
        <v>22</v>
      </c>
      <c r="G38" s="46">
        <v>26.65467</v>
      </c>
      <c r="H38" s="47"/>
      <c r="I38" s="48"/>
    </row>
    <row r="39" spans="1:9" s="55" customFormat="1" ht="27">
      <c r="A39" s="84"/>
      <c r="B39" s="42" t="s">
        <v>65</v>
      </c>
      <c r="C39" s="43" t="s">
        <v>61</v>
      </c>
      <c r="D39" s="43"/>
      <c r="E39" s="43"/>
      <c r="F39" s="43"/>
      <c r="G39" s="52">
        <f>SUM(G40,G44)</f>
        <v>447.3802</v>
      </c>
      <c r="H39" s="53"/>
      <c r="I39" s="54"/>
    </row>
    <row r="40" spans="1:9" s="55" customFormat="1" ht="41.25">
      <c r="A40" s="84"/>
      <c r="B40" s="42" t="s">
        <v>66</v>
      </c>
      <c r="C40" s="43" t="s">
        <v>61</v>
      </c>
      <c r="D40" s="43" t="s">
        <v>67</v>
      </c>
      <c r="E40" s="43"/>
      <c r="F40" s="43"/>
      <c r="G40" s="52">
        <f>G41</f>
        <v>127.18241</v>
      </c>
      <c r="H40" s="53"/>
      <c r="I40" s="54"/>
    </row>
    <row r="41" spans="1:9" s="49" customFormat="1" ht="54.75">
      <c r="A41" s="84"/>
      <c r="B41" s="35" t="s">
        <v>68</v>
      </c>
      <c r="C41" s="36" t="s">
        <v>61</v>
      </c>
      <c r="D41" s="36" t="s">
        <v>67</v>
      </c>
      <c r="E41" s="36" t="s">
        <v>59</v>
      </c>
      <c r="F41" s="36"/>
      <c r="G41" s="51">
        <f>G42</f>
        <v>127.18241</v>
      </c>
      <c r="H41" s="47"/>
      <c r="I41" s="48"/>
    </row>
    <row r="42" spans="1:9" s="49" customFormat="1" ht="41.25">
      <c r="A42" s="84"/>
      <c r="B42" s="35" t="s">
        <v>69</v>
      </c>
      <c r="C42" s="36" t="s">
        <v>61</v>
      </c>
      <c r="D42" s="36" t="s">
        <v>67</v>
      </c>
      <c r="E42" s="36" t="s">
        <v>70</v>
      </c>
      <c r="F42" s="36"/>
      <c r="G42" s="51">
        <f>G43</f>
        <v>127.18241</v>
      </c>
      <c r="H42" s="47"/>
      <c r="I42" s="48"/>
    </row>
    <row r="43" spans="1:9" s="49" customFormat="1" ht="69">
      <c r="A43" s="84"/>
      <c r="B43" s="35" t="s">
        <v>71</v>
      </c>
      <c r="C43" s="36" t="s">
        <v>61</v>
      </c>
      <c r="D43" s="36" t="s">
        <v>67</v>
      </c>
      <c r="E43" s="36" t="s">
        <v>72</v>
      </c>
      <c r="F43" s="36" t="s">
        <v>22</v>
      </c>
      <c r="G43" s="51">
        <v>127.18241</v>
      </c>
      <c r="H43" s="47"/>
      <c r="I43" s="48"/>
    </row>
    <row r="44" spans="1:9" s="55" customFormat="1" ht="14.25">
      <c r="A44" s="84"/>
      <c r="B44" s="42" t="s">
        <v>73</v>
      </c>
      <c r="C44" s="43" t="s">
        <v>61</v>
      </c>
      <c r="D44" s="43" t="s">
        <v>74</v>
      </c>
      <c r="E44" s="43"/>
      <c r="F44" s="43"/>
      <c r="G44" s="52">
        <f>G45</f>
        <v>320.19779</v>
      </c>
      <c r="H44" s="53"/>
      <c r="I44" s="54"/>
    </row>
    <row r="45" spans="1:9" s="49" customFormat="1" ht="41.25">
      <c r="A45" s="84"/>
      <c r="B45" s="35" t="s">
        <v>75</v>
      </c>
      <c r="C45" s="36" t="s">
        <v>61</v>
      </c>
      <c r="D45" s="36" t="s">
        <v>74</v>
      </c>
      <c r="E45" s="36" t="s">
        <v>76</v>
      </c>
      <c r="F45" s="36"/>
      <c r="G45" s="51">
        <f>G46</f>
        <v>320.19779</v>
      </c>
      <c r="H45" s="47"/>
      <c r="I45" s="48"/>
    </row>
    <row r="46" spans="1:9" s="49" customFormat="1" ht="110.25">
      <c r="A46" s="84"/>
      <c r="B46" s="35" t="s">
        <v>77</v>
      </c>
      <c r="C46" s="36" t="s">
        <v>61</v>
      </c>
      <c r="D46" s="36" t="s">
        <v>74</v>
      </c>
      <c r="E46" s="36" t="s">
        <v>78</v>
      </c>
      <c r="F46" s="36"/>
      <c r="G46" s="51">
        <f>G47</f>
        <v>320.19779</v>
      </c>
      <c r="H46" s="47"/>
      <c r="I46" s="48"/>
    </row>
    <row r="47" spans="1:9" s="49" customFormat="1" ht="54.75">
      <c r="A47" s="84"/>
      <c r="B47" s="35" t="s">
        <v>79</v>
      </c>
      <c r="C47" s="36" t="s">
        <v>61</v>
      </c>
      <c r="D47" s="36" t="s">
        <v>74</v>
      </c>
      <c r="E47" s="36" t="s">
        <v>80</v>
      </c>
      <c r="F47" s="36" t="s">
        <v>22</v>
      </c>
      <c r="G47" s="46">
        <v>320.19779</v>
      </c>
      <c r="H47" s="47"/>
      <c r="I47" s="48"/>
    </row>
    <row r="48" spans="1:9" s="49" customFormat="1" ht="19.5" customHeight="1">
      <c r="A48" s="84"/>
      <c r="B48" s="42" t="s">
        <v>81</v>
      </c>
      <c r="C48" s="56" t="s">
        <v>15</v>
      </c>
      <c r="D48" s="56"/>
      <c r="E48" s="36"/>
      <c r="F48" s="36"/>
      <c r="G48" s="52">
        <f>G49</f>
        <v>99</v>
      </c>
      <c r="H48" s="47"/>
      <c r="I48" s="48"/>
    </row>
    <row r="49" spans="1:9" s="55" customFormat="1" ht="14.25">
      <c r="A49" s="84"/>
      <c r="B49" s="42" t="s">
        <v>82</v>
      </c>
      <c r="C49" s="43" t="s">
        <v>15</v>
      </c>
      <c r="D49" s="43" t="s">
        <v>17</v>
      </c>
      <c r="E49" s="43"/>
      <c r="F49" s="43"/>
      <c r="G49" s="52">
        <f>G50</f>
        <v>99</v>
      </c>
      <c r="H49" s="53"/>
      <c r="I49" s="54"/>
    </row>
    <row r="50" spans="1:9" s="49" customFormat="1" ht="13.5">
      <c r="A50" s="84"/>
      <c r="B50" s="35" t="s">
        <v>23</v>
      </c>
      <c r="C50" s="36" t="s">
        <v>15</v>
      </c>
      <c r="D50" s="36" t="s">
        <v>17</v>
      </c>
      <c r="E50" s="36" t="s">
        <v>24</v>
      </c>
      <c r="F50" s="36"/>
      <c r="G50" s="51">
        <f>G51</f>
        <v>99</v>
      </c>
      <c r="H50" s="47"/>
      <c r="I50" s="48"/>
    </row>
    <row r="51" spans="1:9" s="49" customFormat="1" ht="13.5">
      <c r="A51" s="84"/>
      <c r="B51" s="35" t="s">
        <v>83</v>
      </c>
      <c r="C51" s="36" t="s">
        <v>15</v>
      </c>
      <c r="D51" s="36" t="s">
        <v>17</v>
      </c>
      <c r="E51" s="36" t="s">
        <v>84</v>
      </c>
      <c r="F51" s="36"/>
      <c r="G51" s="51">
        <f>G52</f>
        <v>99</v>
      </c>
      <c r="H51" s="47"/>
      <c r="I51" s="48"/>
    </row>
    <row r="52" spans="1:9" s="49" customFormat="1" ht="57.75" customHeight="1">
      <c r="A52" s="84"/>
      <c r="B52" s="35" t="s">
        <v>85</v>
      </c>
      <c r="C52" s="36" t="s">
        <v>15</v>
      </c>
      <c r="D52" s="36" t="s">
        <v>17</v>
      </c>
      <c r="E52" s="36" t="s">
        <v>86</v>
      </c>
      <c r="F52" s="36" t="s">
        <v>22</v>
      </c>
      <c r="G52" s="51">
        <v>99</v>
      </c>
      <c r="H52" s="47"/>
      <c r="I52" s="48"/>
    </row>
    <row r="53" spans="1:9" s="55" customFormat="1" ht="21.75" customHeight="1">
      <c r="A53" s="84"/>
      <c r="B53" s="42" t="s">
        <v>87</v>
      </c>
      <c r="C53" s="43" t="s">
        <v>17</v>
      </c>
      <c r="D53" s="43"/>
      <c r="E53" s="43"/>
      <c r="F53" s="43"/>
      <c r="G53" s="52">
        <f>G54+G62</f>
        <v>10467.27149</v>
      </c>
      <c r="H53" s="53"/>
      <c r="I53" s="54"/>
    </row>
    <row r="54" spans="1:9" s="55" customFormat="1" ht="21.75" customHeight="1">
      <c r="A54" s="84"/>
      <c r="B54" s="42" t="s">
        <v>88</v>
      </c>
      <c r="C54" s="43" t="s">
        <v>17</v>
      </c>
      <c r="D54" s="43" t="s">
        <v>13</v>
      </c>
      <c r="E54" s="43"/>
      <c r="F54" s="43"/>
      <c r="G54" s="57">
        <f>G55+G58</f>
        <v>1587.40816</v>
      </c>
      <c r="H54" s="53"/>
      <c r="I54" s="54"/>
    </row>
    <row r="55" spans="1:9" s="49" customFormat="1" ht="41.25" customHeight="1">
      <c r="A55" s="84"/>
      <c r="B55" s="35" t="s">
        <v>89</v>
      </c>
      <c r="C55" s="36" t="s">
        <v>17</v>
      </c>
      <c r="D55" s="36" t="s">
        <v>13</v>
      </c>
      <c r="E55" s="36" t="s">
        <v>13</v>
      </c>
      <c r="F55" s="36"/>
      <c r="G55" s="46">
        <f>G56</f>
        <v>295.31216</v>
      </c>
      <c r="H55" s="47"/>
      <c r="I55" s="48"/>
    </row>
    <row r="56" spans="1:9" s="49" customFormat="1" ht="41.25" customHeight="1">
      <c r="A56" s="84"/>
      <c r="B56" s="58" t="s">
        <v>90</v>
      </c>
      <c r="C56" s="36" t="s">
        <v>17</v>
      </c>
      <c r="D56" s="36" t="s">
        <v>13</v>
      </c>
      <c r="E56" s="36" t="s">
        <v>91</v>
      </c>
      <c r="F56" s="36"/>
      <c r="G56" s="46">
        <f>G57</f>
        <v>295.31216</v>
      </c>
      <c r="H56" s="47"/>
      <c r="I56" s="48"/>
    </row>
    <row r="57" spans="1:9" s="49" customFormat="1" ht="54.75">
      <c r="A57" s="84"/>
      <c r="B57" s="35" t="s">
        <v>92</v>
      </c>
      <c r="C57" s="36" t="s">
        <v>17</v>
      </c>
      <c r="D57" s="36" t="s">
        <v>13</v>
      </c>
      <c r="E57" s="36" t="s">
        <v>93</v>
      </c>
      <c r="F57" s="36" t="s">
        <v>22</v>
      </c>
      <c r="G57" s="46">
        <v>295.31216</v>
      </c>
      <c r="H57" s="47"/>
      <c r="I57" s="48"/>
    </row>
    <row r="58" spans="1:9" s="49" customFormat="1" ht="13.5">
      <c r="A58" s="84"/>
      <c r="B58" s="35" t="s">
        <v>94</v>
      </c>
      <c r="C58" s="36" t="s">
        <v>17</v>
      </c>
      <c r="D58" s="36" t="s">
        <v>13</v>
      </c>
      <c r="E58" s="36" t="s">
        <v>24</v>
      </c>
      <c r="F58" s="36"/>
      <c r="G58" s="46">
        <f>G59</f>
        <v>1292.096</v>
      </c>
      <c r="H58" s="47"/>
      <c r="I58" s="48"/>
    </row>
    <row r="59" spans="1:9" s="49" customFormat="1" ht="27">
      <c r="A59" s="84"/>
      <c r="B59" s="35" t="s">
        <v>25</v>
      </c>
      <c r="C59" s="36" t="s">
        <v>17</v>
      </c>
      <c r="D59" s="36" t="s">
        <v>13</v>
      </c>
      <c r="E59" s="36" t="s">
        <v>26</v>
      </c>
      <c r="F59" s="36"/>
      <c r="G59" s="46">
        <f>G60+G61</f>
        <v>1292.096</v>
      </c>
      <c r="H59" s="47"/>
      <c r="I59" s="48"/>
    </row>
    <row r="60" spans="1:9" s="49" customFormat="1" ht="54.75">
      <c r="A60" s="84"/>
      <c r="B60" s="35" t="s">
        <v>95</v>
      </c>
      <c r="C60" s="36" t="s">
        <v>17</v>
      </c>
      <c r="D60" s="36" t="s">
        <v>13</v>
      </c>
      <c r="E60" s="36" t="s">
        <v>96</v>
      </c>
      <c r="F60" s="36" t="s">
        <v>97</v>
      </c>
      <c r="G60" s="46">
        <v>1254.596</v>
      </c>
      <c r="H60" s="47"/>
      <c r="I60" s="48"/>
    </row>
    <row r="61" spans="1:9" s="49" customFormat="1" ht="41.25">
      <c r="A61" s="84"/>
      <c r="B61" s="35" t="s">
        <v>98</v>
      </c>
      <c r="C61" s="36" t="s">
        <v>17</v>
      </c>
      <c r="D61" s="36" t="s">
        <v>13</v>
      </c>
      <c r="E61" s="36" t="s">
        <v>99</v>
      </c>
      <c r="F61" s="36" t="s">
        <v>54</v>
      </c>
      <c r="G61" s="46">
        <v>37.5</v>
      </c>
      <c r="H61" s="47"/>
      <c r="I61" s="48"/>
    </row>
    <row r="62" spans="1:9" s="55" customFormat="1" ht="14.25">
      <c r="A62" s="84"/>
      <c r="B62" s="42" t="s">
        <v>100</v>
      </c>
      <c r="C62" s="43" t="s">
        <v>17</v>
      </c>
      <c r="D62" s="43" t="s">
        <v>61</v>
      </c>
      <c r="E62" s="43"/>
      <c r="F62" s="43"/>
      <c r="G62" s="57">
        <f>G63</f>
        <v>8879.86333</v>
      </c>
      <c r="H62" s="53"/>
      <c r="I62" s="54"/>
    </row>
    <row r="63" spans="1:9" s="49" customFormat="1" ht="41.25">
      <c r="A63" s="84"/>
      <c r="B63" s="35" t="s">
        <v>101</v>
      </c>
      <c r="C63" s="36" t="s">
        <v>17</v>
      </c>
      <c r="D63" s="36" t="s">
        <v>61</v>
      </c>
      <c r="E63" s="36" t="s">
        <v>61</v>
      </c>
      <c r="F63" s="36"/>
      <c r="G63" s="46">
        <f>G64+G66+G68+G70</f>
        <v>8879.86333</v>
      </c>
      <c r="H63" s="47"/>
      <c r="I63" s="48"/>
    </row>
    <row r="64" spans="1:9" s="49" customFormat="1" ht="13.5">
      <c r="A64" s="84"/>
      <c r="B64" s="59" t="s">
        <v>102</v>
      </c>
      <c r="C64" s="36" t="s">
        <v>17</v>
      </c>
      <c r="D64" s="36" t="s">
        <v>61</v>
      </c>
      <c r="E64" s="36" t="s">
        <v>103</v>
      </c>
      <c r="F64" s="36"/>
      <c r="G64" s="46">
        <f>G65</f>
        <v>3263.69509</v>
      </c>
      <c r="H64" s="47"/>
      <c r="I64" s="48"/>
    </row>
    <row r="65" spans="1:9" s="49" customFormat="1" ht="62.25" customHeight="1">
      <c r="A65" s="84"/>
      <c r="B65" s="35" t="s">
        <v>104</v>
      </c>
      <c r="C65" s="36" t="s">
        <v>17</v>
      </c>
      <c r="D65" s="36" t="s">
        <v>61</v>
      </c>
      <c r="E65" s="36" t="s">
        <v>105</v>
      </c>
      <c r="F65" s="36" t="s">
        <v>22</v>
      </c>
      <c r="G65" s="46">
        <v>3263.69509</v>
      </c>
      <c r="H65" s="47"/>
      <c r="I65" s="48"/>
    </row>
    <row r="66" spans="1:9" s="49" customFormat="1" ht="38.25" customHeight="1">
      <c r="A66" s="84"/>
      <c r="B66" s="58" t="s">
        <v>106</v>
      </c>
      <c r="C66" s="36" t="s">
        <v>17</v>
      </c>
      <c r="D66" s="36" t="s">
        <v>61</v>
      </c>
      <c r="E66" s="36" t="s">
        <v>107</v>
      </c>
      <c r="F66" s="36"/>
      <c r="G66" s="46">
        <f>G67</f>
        <v>194.2115</v>
      </c>
      <c r="H66" s="47"/>
      <c r="I66" s="48"/>
    </row>
    <row r="67" spans="1:9" s="49" customFormat="1" ht="54.75">
      <c r="A67" s="84"/>
      <c r="B67" s="35" t="s">
        <v>108</v>
      </c>
      <c r="C67" s="36" t="s">
        <v>17</v>
      </c>
      <c r="D67" s="36" t="s">
        <v>61</v>
      </c>
      <c r="E67" s="36" t="s">
        <v>109</v>
      </c>
      <c r="F67" s="36" t="s">
        <v>22</v>
      </c>
      <c r="G67" s="46">
        <v>194.2115</v>
      </c>
      <c r="H67" s="47"/>
      <c r="I67" s="48"/>
    </row>
    <row r="68" spans="1:9" s="49" customFormat="1" ht="27">
      <c r="A68" s="84"/>
      <c r="B68" s="35" t="s">
        <v>110</v>
      </c>
      <c r="C68" s="36" t="s">
        <v>17</v>
      </c>
      <c r="D68" s="36" t="s">
        <v>61</v>
      </c>
      <c r="E68" s="36" t="s">
        <v>111</v>
      </c>
      <c r="F68" s="36"/>
      <c r="G68" s="46">
        <f>G69</f>
        <v>99.595</v>
      </c>
      <c r="H68" s="47"/>
      <c r="I68" s="48"/>
    </row>
    <row r="69" spans="1:9" s="49" customFormat="1" ht="54.75">
      <c r="A69" s="84"/>
      <c r="B69" s="35" t="s">
        <v>108</v>
      </c>
      <c r="C69" s="36" t="s">
        <v>17</v>
      </c>
      <c r="D69" s="36" t="s">
        <v>61</v>
      </c>
      <c r="E69" s="36" t="s">
        <v>112</v>
      </c>
      <c r="F69" s="36" t="s">
        <v>22</v>
      </c>
      <c r="G69" s="46">
        <v>99.595</v>
      </c>
      <c r="H69" s="47"/>
      <c r="I69" s="48"/>
    </row>
    <row r="70" spans="1:9" s="49" customFormat="1" ht="27">
      <c r="A70" s="84"/>
      <c r="B70" s="35" t="s">
        <v>113</v>
      </c>
      <c r="C70" s="36" t="s">
        <v>17</v>
      </c>
      <c r="D70" s="36" t="s">
        <v>61</v>
      </c>
      <c r="E70" s="36" t="s">
        <v>114</v>
      </c>
      <c r="F70" s="36"/>
      <c r="G70" s="46">
        <f>G71</f>
        <v>5322.36174</v>
      </c>
      <c r="H70" s="47"/>
      <c r="I70" s="48"/>
    </row>
    <row r="71" spans="1:9" s="49" customFormat="1" ht="54.75">
      <c r="A71" s="84"/>
      <c r="B71" s="35" t="s">
        <v>104</v>
      </c>
      <c r="C71" s="36" t="s">
        <v>17</v>
      </c>
      <c r="D71" s="36" t="s">
        <v>61</v>
      </c>
      <c r="E71" s="36" t="s">
        <v>115</v>
      </c>
      <c r="F71" s="36" t="s">
        <v>22</v>
      </c>
      <c r="G71" s="51">
        <v>5322.36174</v>
      </c>
      <c r="H71" s="47"/>
      <c r="I71" s="48"/>
    </row>
    <row r="72" spans="1:9" s="55" customFormat="1" ht="14.25">
      <c r="A72" s="84"/>
      <c r="B72" s="60" t="s">
        <v>116</v>
      </c>
      <c r="C72" s="43" t="s">
        <v>43</v>
      </c>
      <c r="D72" s="43"/>
      <c r="E72" s="43"/>
      <c r="F72" s="43"/>
      <c r="G72" s="57">
        <f>G73</f>
        <v>273.9</v>
      </c>
      <c r="H72" s="53"/>
      <c r="I72" s="54"/>
    </row>
    <row r="73" spans="1:9" s="55" customFormat="1" ht="27">
      <c r="A73" s="84"/>
      <c r="B73" s="42" t="s">
        <v>117</v>
      </c>
      <c r="C73" s="43" t="s">
        <v>43</v>
      </c>
      <c r="D73" s="43" t="s">
        <v>17</v>
      </c>
      <c r="E73" s="43"/>
      <c r="F73" s="43"/>
      <c r="G73" s="57">
        <f>G74</f>
        <v>273.9</v>
      </c>
      <c r="H73" s="53"/>
      <c r="I73" s="54"/>
    </row>
    <row r="74" spans="1:9" s="49" customFormat="1" ht="41.25">
      <c r="A74" s="84"/>
      <c r="B74" s="35" t="s">
        <v>101</v>
      </c>
      <c r="C74" s="36" t="s">
        <v>43</v>
      </c>
      <c r="D74" s="36" t="s">
        <v>17</v>
      </c>
      <c r="E74" s="36" t="s">
        <v>61</v>
      </c>
      <c r="F74" s="36"/>
      <c r="G74" s="46">
        <f>G75</f>
        <v>273.9</v>
      </c>
      <c r="H74" s="47"/>
      <c r="I74" s="48"/>
    </row>
    <row r="75" spans="1:9" s="49" customFormat="1" ht="27">
      <c r="A75" s="84"/>
      <c r="B75" s="35" t="s">
        <v>118</v>
      </c>
      <c r="C75" s="36" t="s">
        <v>43</v>
      </c>
      <c r="D75" s="36" t="s">
        <v>17</v>
      </c>
      <c r="E75" s="36" t="s">
        <v>119</v>
      </c>
      <c r="F75" s="36"/>
      <c r="G75" s="46">
        <f>G76</f>
        <v>273.9</v>
      </c>
      <c r="H75" s="47"/>
      <c r="I75" s="48"/>
    </row>
    <row r="76" spans="1:9" s="49" customFormat="1" ht="54.75">
      <c r="A76" s="84"/>
      <c r="B76" s="58" t="s">
        <v>108</v>
      </c>
      <c r="C76" s="36" t="s">
        <v>43</v>
      </c>
      <c r="D76" s="36" t="s">
        <v>17</v>
      </c>
      <c r="E76" s="36" t="s">
        <v>120</v>
      </c>
      <c r="F76" s="36" t="s">
        <v>22</v>
      </c>
      <c r="G76" s="46">
        <v>273.9</v>
      </c>
      <c r="H76" s="47"/>
      <c r="I76" s="48"/>
    </row>
    <row r="77" spans="1:9" s="55" customFormat="1" ht="14.25">
      <c r="A77" s="84"/>
      <c r="B77" s="60" t="s">
        <v>121</v>
      </c>
      <c r="C77" s="43" t="s">
        <v>122</v>
      </c>
      <c r="D77" s="43"/>
      <c r="E77" s="43"/>
      <c r="F77" s="43"/>
      <c r="G77" s="52">
        <f>G78</f>
        <v>40</v>
      </c>
      <c r="H77" s="53"/>
      <c r="I77" s="54"/>
    </row>
    <row r="78" spans="1:9" s="55" customFormat="1" ht="14.25">
      <c r="A78" s="84"/>
      <c r="B78" s="60" t="s">
        <v>123</v>
      </c>
      <c r="C78" s="43" t="s">
        <v>122</v>
      </c>
      <c r="D78" s="43" t="s">
        <v>122</v>
      </c>
      <c r="E78" s="43"/>
      <c r="F78" s="43"/>
      <c r="G78" s="52">
        <f>G79</f>
        <v>40</v>
      </c>
      <c r="H78" s="53"/>
      <c r="I78" s="54"/>
    </row>
    <row r="79" spans="1:9" s="49" customFormat="1" ht="13.5">
      <c r="A79" s="84"/>
      <c r="B79" s="35" t="s">
        <v>23</v>
      </c>
      <c r="C79" s="36" t="s">
        <v>122</v>
      </c>
      <c r="D79" s="36" t="s">
        <v>122</v>
      </c>
      <c r="E79" s="36" t="s">
        <v>24</v>
      </c>
      <c r="F79" s="36"/>
      <c r="G79" s="51">
        <f>G80</f>
        <v>40</v>
      </c>
      <c r="H79" s="47"/>
      <c r="I79" s="48"/>
    </row>
    <row r="80" spans="1:9" s="49" customFormat="1" ht="27">
      <c r="A80" s="84"/>
      <c r="B80" s="35" t="s">
        <v>25</v>
      </c>
      <c r="C80" s="36" t="s">
        <v>122</v>
      </c>
      <c r="D80" s="36" t="s">
        <v>122</v>
      </c>
      <c r="E80" s="36" t="s">
        <v>26</v>
      </c>
      <c r="F80" s="36"/>
      <c r="G80" s="51">
        <f>G81</f>
        <v>40</v>
      </c>
      <c r="H80" s="47"/>
      <c r="I80" s="48"/>
    </row>
    <row r="81" spans="1:9" s="49" customFormat="1" ht="54.75">
      <c r="A81" s="84"/>
      <c r="B81" s="35" t="s">
        <v>124</v>
      </c>
      <c r="C81" s="36" t="s">
        <v>122</v>
      </c>
      <c r="D81" s="36" t="s">
        <v>122</v>
      </c>
      <c r="E81" s="36" t="s">
        <v>125</v>
      </c>
      <c r="F81" s="36" t="s">
        <v>126</v>
      </c>
      <c r="G81" s="51">
        <v>40</v>
      </c>
      <c r="H81" s="47"/>
      <c r="I81" s="48"/>
    </row>
    <row r="82" spans="1:8" s="61" customFormat="1" ht="14.25">
      <c r="A82" s="84"/>
      <c r="B82" s="42" t="s">
        <v>127</v>
      </c>
      <c r="C82" s="43" t="s">
        <v>128</v>
      </c>
      <c r="D82" s="43"/>
      <c r="E82" s="43"/>
      <c r="F82" s="43"/>
      <c r="G82" s="52">
        <f>G83</f>
        <v>16080.42968</v>
      </c>
      <c r="H82" s="53"/>
    </row>
    <row r="83" spans="1:8" s="61" customFormat="1" ht="14.25">
      <c r="A83" s="84"/>
      <c r="B83" s="42" t="s">
        <v>129</v>
      </c>
      <c r="C83" s="43" t="s">
        <v>128</v>
      </c>
      <c r="D83" s="43" t="s">
        <v>13</v>
      </c>
      <c r="E83" s="43"/>
      <c r="F83" s="43"/>
      <c r="G83" s="52">
        <f>G84</f>
        <v>16080.42968</v>
      </c>
      <c r="H83" s="53"/>
    </row>
    <row r="84" spans="1:8" s="62" customFormat="1" ht="41.25">
      <c r="A84" s="84"/>
      <c r="B84" s="35" t="s">
        <v>130</v>
      </c>
      <c r="C84" s="36" t="s">
        <v>128</v>
      </c>
      <c r="D84" s="36" t="s">
        <v>13</v>
      </c>
      <c r="E84" s="36" t="s">
        <v>15</v>
      </c>
      <c r="F84" s="36"/>
      <c r="G84" s="51">
        <f>SUM(G85,G88,G90)+G92</f>
        <v>16080.42968</v>
      </c>
      <c r="H84" s="47"/>
    </row>
    <row r="85" spans="1:8" s="62" customFormat="1" ht="41.25">
      <c r="A85" s="84"/>
      <c r="B85" s="35" t="s">
        <v>131</v>
      </c>
      <c r="C85" s="36" t="s">
        <v>128</v>
      </c>
      <c r="D85" s="36" t="s">
        <v>13</v>
      </c>
      <c r="E85" s="36" t="s">
        <v>132</v>
      </c>
      <c r="F85" s="36"/>
      <c r="G85" s="51">
        <f>SUM(G86:G87)</f>
        <v>15636.92968</v>
      </c>
      <c r="H85" s="47"/>
    </row>
    <row r="86" spans="1:8" s="62" customFormat="1" ht="82.5">
      <c r="A86" s="84"/>
      <c r="B86" s="35" t="s">
        <v>133</v>
      </c>
      <c r="C86" s="36" t="s">
        <v>128</v>
      </c>
      <c r="D86" s="36" t="s">
        <v>13</v>
      </c>
      <c r="E86" s="36" t="s">
        <v>134</v>
      </c>
      <c r="F86" s="36" t="s">
        <v>126</v>
      </c>
      <c r="G86" s="46">
        <v>12005.52968</v>
      </c>
      <c r="H86" s="47"/>
    </row>
    <row r="87" spans="1:8" s="62" customFormat="1" ht="110.25">
      <c r="A87" s="84"/>
      <c r="B87" s="63" t="s">
        <v>135</v>
      </c>
      <c r="C87" s="36" t="s">
        <v>128</v>
      </c>
      <c r="D87" s="36" t="s">
        <v>13</v>
      </c>
      <c r="E87" s="36" t="s">
        <v>136</v>
      </c>
      <c r="F87" s="36" t="s">
        <v>126</v>
      </c>
      <c r="G87" s="46">
        <v>3631.4</v>
      </c>
      <c r="H87" s="47"/>
    </row>
    <row r="88" spans="1:8" s="62" customFormat="1" ht="58.5" customHeight="1">
      <c r="A88" s="84"/>
      <c r="B88" s="35" t="s">
        <v>137</v>
      </c>
      <c r="C88" s="36" t="s">
        <v>128</v>
      </c>
      <c r="D88" s="36" t="s">
        <v>13</v>
      </c>
      <c r="E88" s="36" t="s">
        <v>138</v>
      </c>
      <c r="F88" s="36"/>
      <c r="G88" s="51">
        <f>G89</f>
        <v>167.5</v>
      </c>
      <c r="H88" s="47"/>
    </row>
    <row r="89" spans="1:8" s="62" customFormat="1" ht="58.5" customHeight="1">
      <c r="A89" s="84"/>
      <c r="B89" s="35" t="s">
        <v>139</v>
      </c>
      <c r="C89" s="36" t="s">
        <v>128</v>
      </c>
      <c r="D89" s="36" t="s">
        <v>13</v>
      </c>
      <c r="E89" s="36" t="s">
        <v>140</v>
      </c>
      <c r="F89" s="36" t="s">
        <v>126</v>
      </c>
      <c r="G89" s="46">
        <v>167.5</v>
      </c>
      <c r="H89" s="47"/>
    </row>
    <row r="90" spans="1:8" s="65" customFormat="1" ht="69" customHeight="1">
      <c r="A90" s="84"/>
      <c r="B90" s="40" t="s">
        <v>141</v>
      </c>
      <c r="C90" s="37" t="s">
        <v>128</v>
      </c>
      <c r="D90" s="37" t="s">
        <v>13</v>
      </c>
      <c r="E90" s="37" t="s">
        <v>142</v>
      </c>
      <c r="F90" s="37"/>
      <c r="G90" s="64">
        <f>SUM(G91:G91)</f>
        <v>126</v>
      </c>
      <c r="H90" s="6"/>
    </row>
    <row r="91" spans="1:8" s="65" customFormat="1" ht="123.75">
      <c r="A91" s="84"/>
      <c r="B91" s="40" t="s">
        <v>143</v>
      </c>
      <c r="C91" s="37" t="s">
        <v>128</v>
      </c>
      <c r="D91" s="37" t="s">
        <v>13</v>
      </c>
      <c r="E91" s="37" t="s">
        <v>144</v>
      </c>
      <c r="F91" s="37" t="s">
        <v>126</v>
      </c>
      <c r="G91" s="66">
        <v>126</v>
      </c>
      <c r="H91" s="6"/>
    </row>
    <row r="92" spans="1:8" s="65" customFormat="1" ht="82.5">
      <c r="A92" s="84"/>
      <c r="B92" s="40" t="s">
        <v>145</v>
      </c>
      <c r="C92" s="37" t="s">
        <v>128</v>
      </c>
      <c r="D92" s="37" t="s">
        <v>13</v>
      </c>
      <c r="E92" s="37" t="s">
        <v>146</v>
      </c>
      <c r="F92" s="37"/>
      <c r="G92" s="38">
        <f>G93+G94</f>
        <v>150</v>
      </c>
      <c r="H92" s="6"/>
    </row>
    <row r="93" spans="1:8" s="65" customFormat="1" ht="41.25">
      <c r="A93" s="84"/>
      <c r="B93" s="40" t="s">
        <v>147</v>
      </c>
      <c r="C93" s="37" t="s">
        <v>128</v>
      </c>
      <c r="D93" s="37" t="s">
        <v>13</v>
      </c>
      <c r="E93" s="37" t="s">
        <v>148</v>
      </c>
      <c r="F93" s="37" t="s">
        <v>126</v>
      </c>
      <c r="G93" s="39">
        <v>50</v>
      </c>
      <c r="H93" s="6"/>
    </row>
    <row r="94" spans="1:8" s="65" customFormat="1" ht="41.25">
      <c r="A94" s="84"/>
      <c r="B94" s="40" t="s">
        <v>149</v>
      </c>
      <c r="C94" s="37" t="s">
        <v>128</v>
      </c>
      <c r="D94" s="37" t="s">
        <v>13</v>
      </c>
      <c r="E94" s="37" t="s">
        <v>150</v>
      </c>
      <c r="F94" s="37" t="s">
        <v>126</v>
      </c>
      <c r="G94" s="39">
        <v>100</v>
      </c>
      <c r="H94" s="6"/>
    </row>
    <row r="95" spans="1:8" s="68" customFormat="1" ht="14.25">
      <c r="A95" s="84"/>
      <c r="B95" s="32" t="s">
        <v>151</v>
      </c>
      <c r="C95" s="43" t="s">
        <v>74</v>
      </c>
      <c r="D95" s="43"/>
      <c r="E95" s="33"/>
      <c r="F95" s="33"/>
      <c r="G95" s="23">
        <f>SUM(G96,G101)+G107</f>
        <v>957.04513</v>
      </c>
      <c r="H95" s="67"/>
    </row>
    <row r="96" spans="1:8" s="68" customFormat="1" ht="14.25">
      <c r="A96" s="84"/>
      <c r="B96" s="32" t="s">
        <v>152</v>
      </c>
      <c r="C96" s="43" t="s">
        <v>74</v>
      </c>
      <c r="D96" s="43" t="s">
        <v>13</v>
      </c>
      <c r="E96" s="33"/>
      <c r="F96" s="33"/>
      <c r="G96" s="23">
        <f>G97</f>
        <v>476.71713</v>
      </c>
      <c r="H96" s="67"/>
    </row>
    <row r="97" spans="1:8" s="70" customFormat="1" ht="54.75">
      <c r="A97" s="84"/>
      <c r="B97" s="35" t="s">
        <v>153</v>
      </c>
      <c r="C97" s="36" t="s">
        <v>74</v>
      </c>
      <c r="D97" s="36" t="s">
        <v>13</v>
      </c>
      <c r="E97" s="37" t="s">
        <v>17</v>
      </c>
      <c r="F97" s="37"/>
      <c r="G97" s="38">
        <f>G98</f>
        <v>476.71713</v>
      </c>
      <c r="H97" s="69"/>
    </row>
    <row r="98" spans="1:8" s="70" customFormat="1" ht="13.5">
      <c r="A98" s="84"/>
      <c r="B98" s="35" t="s">
        <v>154</v>
      </c>
      <c r="C98" s="36" t="s">
        <v>74</v>
      </c>
      <c r="D98" s="36" t="s">
        <v>13</v>
      </c>
      <c r="E98" s="37" t="s">
        <v>155</v>
      </c>
      <c r="F98" s="37"/>
      <c r="G98" s="38">
        <f>SUM(G99:G100)</f>
        <v>476.71713</v>
      </c>
      <c r="H98" s="69"/>
    </row>
    <row r="99" spans="1:9" s="41" customFormat="1" ht="41.25">
      <c r="A99" s="84"/>
      <c r="B99" s="35" t="s">
        <v>156</v>
      </c>
      <c r="C99" s="36" t="s">
        <v>74</v>
      </c>
      <c r="D99" s="36" t="s">
        <v>13</v>
      </c>
      <c r="E99" s="37" t="s">
        <v>157</v>
      </c>
      <c r="F99" s="36" t="s">
        <v>22</v>
      </c>
      <c r="G99" s="38">
        <v>4.71995</v>
      </c>
      <c r="H99" s="6"/>
      <c r="I99" s="17"/>
    </row>
    <row r="100" spans="1:9" s="41" customFormat="1" ht="27">
      <c r="A100" s="84"/>
      <c r="B100" s="35" t="s">
        <v>158</v>
      </c>
      <c r="C100" s="36" t="s">
        <v>74</v>
      </c>
      <c r="D100" s="36" t="s">
        <v>13</v>
      </c>
      <c r="E100" s="37" t="s">
        <v>157</v>
      </c>
      <c r="F100" s="36" t="s">
        <v>57</v>
      </c>
      <c r="G100" s="39">
        <v>471.99718</v>
      </c>
      <c r="H100" s="6"/>
      <c r="I100" s="17"/>
    </row>
    <row r="101" spans="1:9" s="34" customFormat="1" ht="14.25">
      <c r="A101" s="84"/>
      <c r="B101" s="32" t="s">
        <v>159</v>
      </c>
      <c r="C101" s="43" t="s">
        <v>74</v>
      </c>
      <c r="D101" s="43" t="s">
        <v>61</v>
      </c>
      <c r="E101" s="43"/>
      <c r="F101" s="43"/>
      <c r="G101" s="71">
        <f>G102</f>
        <v>194.328</v>
      </c>
      <c r="H101" s="29"/>
      <c r="I101" s="30"/>
    </row>
    <row r="102" spans="1:9" s="41" customFormat="1" ht="13.5">
      <c r="A102" s="84"/>
      <c r="B102" s="40" t="s">
        <v>94</v>
      </c>
      <c r="C102" s="36" t="s">
        <v>74</v>
      </c>
      <c r="D102" s="36" t="s">
        <v>61</v>
      </c>
      <c r="E102" s="36" t="s">
        <v>24</v>
      </c>
      <c r="F102" s="36"/>
      <c r="G102" s="44">
        <f>G103</f>
        <v>194.328</v>
      </c>
      <c r="H102" s="6"/>
      <c r="I102" s="17"/>
    </row>
    <row r="103" spans="1:9" s="41" customFormat="1" ht="27">
      <c r="A103" s="84"/>
      <c r="B103" s="40" t="s">
        <v>25</v>
      </c>
      <c r="C103" s="36" t="s">
        <v>74</v>
      </c>
      <c r="D103" s="36" t="s">
        <v>61</v>
      </c>
      <c r="E103" s="36" t="s">
        <v>26</v>
      </c>
      <c r="F103" s="36"/>
      <c r="G103" s="38">
        <f>G105+G106+G104</f>
        <v>194.328</v>
      </c>
      <c r="H103" s="6"/>
      <c r="I103" s="17"/>
    </row>
    <row r="104" spans="1:9" s="41" customFormat="1" ht="41.25">
      <c r="A104" s="84"/>
      <c r="B104" s="40" t="s">
        <v>160</v>
      </c>
      <c r="C104" s="36" t="s">
        <v>74</v>
      </c>
      <c r="D104" s="36" t="s">
        <v>61</v>
      </c>
      <c r="E104" s="36" t="s">
        <v>161</v>
      </c>
      <c r="F104" s="36" t="s">
        <v>57</v>
      </c>
      <c r="G104" s="38">
        <v>68.6</v>
      </c>
      <c r="H104" s="6"/>
      <c r="I104" s="17"/>
    </row>
    <row r="105" spans="1:9" s="41" customFormat="1" ht="27">
      <c r="A105" s="84"/>
      <c r="B105" s="35" t="s">
        <v>162</v>
      </c>
      <c r="C105" s="36" t="s">
        <v>74</v>
      </c>
      <c r="D105" s="36" t="s">
        <v>61</v>
      </c>
      <c r="E105" s="36" t="s">
        <v>163</v>
      </c>
      <c r="F105" s="36" t="s">
        <v>34</v>
      </c>
      <c r="G105" s="39">
        <v>98.28</v>
      </c>
      <c r="H105" s="6"/>
      <c r="I105" s="17"/>
    </row>
    <row r="106" spans="1:9" s="41" customFormat="1" ht="41.25">
      <c r="A106" s="84"/>
      <c r="B106" s="40" t="s">
        <v>164</v>
      </c>
      <c r="C106" s="36" t="s">
        <v>74</v>
      </c>
      <c r="D106" s="36" t="s">
        <v>61</v>
      </c>
      <c r="E106" s="36" t="s">
        <v>165</v>
      </c>
      <c r="F106" s="36" t="s">
        <v>34</v>
      </c>
      <c r="G106" s="39">
        <v>27.448</v>
      </c>
      <c r="H106" s="6"/>
      <c r="I106" s="17"/>
    </row>
    <row r="107" spans="1:9" s="41" customFormat="1" ht="13.5">
      <c r="A107" s="84"/>
      <c r="B107" s="32" t="s">
        <v>166</v>
      </c>
      <c r="C107" s="43" t="s">
        <v>74</v>
      </c>
      <c r="D107" s="43" t="s">
        <v>15</v>
      </c>
      <c r="E107" s="36"/>
      <c r="F107" s="36"/>
      <c r="G107" s="39">
        <f>G108</f>
        <v>286</v>
      </c>
      <c r="H107" s="6"/>
      <c r="I107" s="17"/>
    </row>
    <row r="108" spans="1:9" s="41" customFormat="1" ht="13.5">
      <c r="A108" s="84"/>
      <c r="B108" s="40" t="s">
        <v>94</v>
      </c>
      <c r="C108" s="36" t="s">
        <v>74</v>
      </c>
      <c r="D108" s="36" t="s">
        <v>15</v>
      </c>
      <c r="E108" s="36"/>
      <c r="F108" s="36"/>
      <c r="G108" s="44">
        <f>G109</f>
        <v>286</v>
      </c>
      <c r="H108" s="6"/>
      <c r="I108" s="17"/>
    </row>
    <row r="109" spans="1:9" s="41" customFormat="1" ht="27">
      <c r="A109" s="84"/>
      <c r="B109" s="40" t="s">
        <v>25</v>
      </c>
      <c r="C109" s="36" t="s">
        <v>74</v>
      </c>
      <c r="D109" s="36" t="s">
        <v>15</v>
      </c>
      <c r="E109" s="36"/>
      <c r="F109" s="36"/>
      <c r="G109" s="44">
        <f>G110</f>
        <v>286</v>
      </c>
      <c r="H109" s="6"/>
      <c r="I109" s="17"/>
    </row>
    <row r="110" spans="1:9" s="41" customFormat="1" ht="27">
      <c r="A110" s="84"/>
      <c r="B110" s="35" t="s">
        <v>167</v>
      </c>
      <c r="C110" s="36" t="s">
        <v>74</v>
      </c>
      <c r="D110" s="36" t="s">
        <v>15</v>
      </c>
      <c r="E110" s="36" t="s">
        <v>168</v>
      </c>
      <c r="F110" s="36" t="s">
        <v>34</v>
      </c>
      <c r="G110" s="39">
        <v>286</v>
      </c>
      <c r="H110" s="6"/>
      <c r="I110" s="17"/>
    </row>
    <row r="111" spans="1:9" s="34" customFormat="1" ht="30.75">
      <c r="A111" s="84">
        <v>708</v>
      </c>
      <c r="B111" s="72" t="s">
        <v>169</v>
      </c>
      <c r="C111" s="27"/>
      <c r="D111" s="27"/>
      <c r="E111" s="27"/>
      <c r="F111" s="27"/>
      <c r="G111" s="73">
        <f>G112</f>
        <v>838.84788</v>
      </c>
      <c r="H111" s="29"/>
      <c r="I111" s="30"/>
    </row>
    <row r="112" spans="1:9" s="34" customFormat="1" ht="14.25">
      <c r="A112" s="84"/>
      <c r="B112" s="20" t="s">
        <v>12</v>
      </c>
      <c r="C112" s="33" t="s">
        <v>13</v>
      </c>
      <c r="D112" s="33"/>
      <c r="E112" s="33"/>
      <c r="F112" s="33"/>
      <c r="G112" s="23">
        <f>G113</f>
        <v>838.84788</v>
      </c>
      <c r="H112" s="29"/>
      <c r="I112" s="30"/>
    </row>
    <row r="113" spans="1:9" s="34" customFormat="1" ht="27">
      <c r="A113" s="84"/>
      <c r="B113" s="32" t="s">
        <v>170</v>
      </c>
      <c r="C113" s="33" t="s">
        <v>13</v>
      </c>
      <c r="D113" s="33" t="s">
        <v>122</v>
      </c>
      <c r="E113" s="33"/>
      <c r="F113" s="33"/>
      <c r="G113" s="23">
        <f>G114</f>
        <v>838.84788</v>
      </c>
      <c r="H113" s="29"/>
      <c r="I113" s="30"/>
    </row>
    <row r="114" spans="1:9" s="41" customFormat="1" ht="13.5">
      <c r="A114" s="84"/>
      <c r="B114" s="45" t="s">
        <v>23</v>
      </c>
      <c r="C114" s="37" t="s">
        <v>13</v>
      </c>
      <c r="D114" s="37" t="s">
        <v>122</v>
      </c>
      <c r="E114" s="37" t="s">
        <v>24</v>
      </c>
      <c r="F114" s="37"/>
      <c r="G114" s="38">
        <f>G115</f>
        <v>838.84788</v>
      </c>
      <c r="H114" s="6"/>
      <c r="I114" s="17"/>
    </row>
    <row r="115" spans="1:9" s="41" customFormat="1" ht="27">
      <c r="A115" s="84"/>
      <c r="B115" s="45" t="s">
        <v>25</v>
      </c>
      <c r="C115" s="37" t="s">
        <v>13</v>
      </c>
      <c r="D115" s="37" t="s">
        <v>122</v>
      </c>
      <c r="E115" s="37" t="s">
        <v>26</v>
      </c>
      <c r="F115" s="37"/>
      <c r="G115" s="38">
        <f>G116</f>
        <v>838.84788</v>
      </c>
      <c r="H115" s="6"/>
      <c r="I115" s="17"/>
    </row>
    <row r="116" spans="1:9" s="41" customFormat="1" ht="41.25">
      <c r="A116" s="84"/>
      <c r="B116" s="45" t="s">
        <v>171</v>
      </c>
      <c r="C116" s="37" t="s">
        <v>13</v>
      </c>
      <c r="D116" s="37" t="s">
        <v>122</v>
      </c>
      <c r="E116" s="37" t="s">
        <v>172</v>
      </c>
      <c r="F116" s="37" t="s">
        <v>54</v>
      </c>
      <c r="G116" s="39">
        <v>838.84788</v>
      </c>
      <c r="H116" s="6"/>
      <c r="I116" s="17"/>
    </row>
    <row r="117" spans="1:8" s="31" customFormat="1" ht="30.75">
      <c r="A117" s="84">
        <v>730</v>
      </c>
      <c r="B117" s="74" t="s">
        <v>173</v>
      </c>
      <c r="C117" s="27"/>
      <c r="D117" s="27"/>
      <c r="E117" s="27"/>
      <c r="F117" s="27"/>
      <c r="G117" s="75">
        <f>G118</f>
        <v>12.1</v>
      </c>
      <c r="H117" s="76"/>
    </row>
    <row r="118" spans="1:9" s="34" customFormat="1" ht="15.75" customHeight="1">
      <c r="A118" s="84"/>
      <c r="B118" s="77" t="s">
        <v>12</v>
      </c>
      <c r="C118" s="33" t="s">
        <v>13</v>
      </c>
      <c r="D118" s="33"/>
      <c r="E118" s="33"/>
      <c r="F118" s="33"/>
      <c r="G118" s="71">
        <f>G119</f>
        <v>12.1</v>
      </c>
      <c r="H118" s="29"/>
      <c r="I118" s="30"/>
    </row>
    <row r="119" spans="1:9" s="34" customFormat="1" ht="54.75">
      <c r="A119" s="84"/>
      <c r="B119" s="77" t="s">
        <v>174</v>
      </c>
      <c r="C119" s="33" t="s">
        <v>13</v>
      </c>
      <c r="D119" s="33" t="s">
        <v>61</v>
      </c>
      <c r="E119" s="33"/>
      <c r="F119" s="33"/>
      <c r="G119" s="71">
        <f>G120</f>
        <v>12.1</v>
      </c>
      <c r="H119" s="29"/>
      <c r="I119" s="30"/>
    </row>
    <row r="120" spans="1:9" s="41" customFormat="1" ht="87.75" customHeight="1">
      <c r="A120" s="84"/>
      <c r="B120" s="45" t="s">
        <v>175</v>
      </c>
      <c r="C120" s="37" t="s">
        <v>13</v>
      </c>
      <c r="D120" s="37" t="s">
        <v>61</v>
      </c>
      <c r="E120" s="37" t="s">
        <v>43</v>
      </c>
      <c r="F120" s="37"/>
      <c r="G120" s="44">
        <f>G121</f>
        <v>12.1</v>
      </c>
      <c r="H120" s="6"/>
      <c r="I120" s="17"/>
    </row>
    <row r="121" spans="1:9" s="41" customFormat="1" ht="41.25">
      <c r="A121" s="84"/>
      <c r="B121" s="45" t="s">
        <v>44</v>
      </c>
      <c r="C121" s="37" t="s">
        <v>13</v>
      </c>
      <c r="D121" s="37" t="s">
        <v>61</v>
      </c>
      <c r="E121" s="37" t="s">
        <v>45</v>
      </c>
      <c r="F121" s="37"/>
      <c r="G121" s="44">
        <f>G122</f>
        <v>12.1</v>
      </c>
      <c r="H121" s="6"/>
      <c r="I121" s="17"/>
    </row>
    <row r="122" spans="1:9" s="41" customFormat="1" ht="54.75">
      <c r="A122" s="84"/>
      <c r="B122" s="45" t="s">
        <v>176</v>
      </c>
      <c r="C122" s="37" t="s">
        <v>13</v>
      </c>
      <c r="D122" s="37" t="s">
        <v>61</v>
      </c>
      <c r="E122" s="37" t="s">
        <v>177</v>
      </c>
      <c r="F122" s="37" t="s">
        <v>22</v>
      </c>
      <c r="G122" s="39">
        <v>12.1</v>
      </c>
      <c r="H122" s="6"/>
      <c r="I122" s="17"/>
    </row>
    <row r="123" spans="1:9" s="41" customFormat="1" ht="15">
      <c r="A123" s="19"/>
      <c r="B123" s="78" t="s">
        <v>178</v>
      </c>
      <c r="C123" s="37"/>
      <c r="D123" s="37"/>
      <c r="E123" s="37"/>
      <c r="F123" s="37"/>
      <c r="G123" s="71">
        <f>SUM(G9,G111,G117)</f>
        <v>43378.69824</v>
      </c>
      <c r="H123" s="6"/>
      <c r="I123" s="17"/>
    </row>
  </sheetData>
  <sheetProtection selectLockedCells="1" selectUnlockedCells="1"/>
  <mergeCells count="10">
    <mergeCell ref="D1:G1"/>
    <mergeCell ref="K1:N1"/>
    <mergeCell ref="D2:G2"/>
    <mergeCell ref="K2:N2"/>
    <mergeCell ref="D3:G3"/>
    <mergeCell ref="A5:G5"/>
    <mergeCell ref="A9:A110"/>
    <mergeCell ref="A111:A116"/>
    <mergeCell ref="A117:A122"/>
    <mergeCell ref="K3:N3"/>
  </mergeCells>
  <printOptions/>
  <pageMargins left="0.5631944444444444" right="0.19652777777777777" top="0.35347222222222224" bottom="0.31180555555555556" header="0.5118055555555555" footer="0.5118055555555555"/>
  <pageSetup fitToHeight="16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dcterms:created xsi:type="dcterms:W3CDTF">2020-04-24T07:08:18Z</dcterms:created>
  <dcterms:modified xsi:type="dcterms:W3CDTF">2020-05-20T08:25:44Z</dcterms:modified>
  <cp:category/>
  <cp:version/>
  <cp:contentType/>
  <cp:contentStatus/>
</cp:coreProperties>
</file>