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Excel_BuiltIn_Print_Area" localSheetId="0">'лист'!$A$1:$F$78</definedName>
    <definedName name="_xlnm.Print_Area" localSheetId="0">'лист'!$A$1:$H$79</definedName>
  </definedNames>
  <calcPr fullCalcOnLoad="1"/>
</workbook>
</file>

<file path=xl/sharedStrings.xml><?xml version="1.0" encoding="utf-8"?>
<sst xmlns="http://schemas.openxmlformats.org/spreadsheetml/2006/main" count="267" uniqueCount="153">
  <si>
    <t>Приложение № 6</t>
  </si>
  <si>
    <t>к решению Совета народных депутатов  муниципального образования Андреевское сельское поселение</t>
  </si>
  <si>
    <t>Распределение бюджетных ассигнований по целевым статьям (муниципальным программам муниципального образования Андреевское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Андреевское сельское поселение на 2019 год и на плановый период 2020 и 2021 годов</t>
  </si>
  <si>
    <t>(тыс.руб.)</t>
  </si>
  <si>
    <t xml:space="preserve">Наименование расходов </t>
  </si>
  <si>
    <t>Код целевой статьи</t>
  </si>
  <si>
    <t>Код вида расхо
дов</t>
  </si>
  <si>
    <t>Код раздела</t>
  </si>
  <si>
    <t>Код подраз
дела</t>
  </si>
  <si>
    <t>2</t>
  </si>
  <si>
    <t>5</t>
  </si>
  <si>
    <t>Муниципальная программа "Капитальный ремонт многоквартирных домов муниципального образования  Андреевское сельское поселение"</t>
  </si>
  <si>
    <t>01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</si>
  <si>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</si>
  <si>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</si>
  <si>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</si>
  <si>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0100109601</t>
  </si>
  <si>
    <t>600</t>
  </si>
  <si>
    <t>05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</si>
  <si>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</si>
  <si>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</si>
  <si>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обеспечения государственных (муниципальных) нужд)</t>
  </si>
  <si>
    <t>0100262060</t>
  </si>
  <si>
    <t>200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</si>
  <si>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 "</t>
  </si>
  <si>
    <t>02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</si>
  <si>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</si>
  <si>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</si>
  <si>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обеспечения государственных (муниципальных) нужд)</t>
  </si>
  <si>
    <t>0200160050</t>
  </si>
  <si>
    <t>03</t>
  </si>
  <si>
    <t>09</t>
  </si>
  <si>
    <t>Муниципальная программа "Комплексная программа благоустройства территории Андреевского сельского поселения"</t>
  </si>
  <si>
    <t>Основное мероприятие "Уличное освещение"</t>
  </si>
  <si>
    <t>03001</t>
  </si>
  <si>
    <t>Расходы на уличное освещение  (Закупка товаров, работ и услуг для  обеспечения государственных (муниципальных) нужд)</t>
  </si>
  <si>
    <t>0300162070</t>
  </si>
  <si>
    <t>Основное мероприятие "Содержание сетей  и установка приборов учета уличного освещения"</t>
  </si>
  <si>
    <t>03002</t>
  </si>
  <si>
    <t>Расходы на  содержание сетей  уличного освещения  (Закупка товаров, работ и услуг для  обеспечения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</si>
  <si>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</si>
  <si>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</si>
  <si>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</si>
  <si>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Расходы на организацию и содержание мест захоронения (Закупка товаров, работ и услуг для  обеспечения государственных (муниципальных) нужд)</t>
  </si>
  <si>
    <t>0300362070</t>
  </si>
  <si>
    <t>Основное мероприятие "Прочие мероприятия по  благоустройству территории"</t>
  </si>
  <si>
    <t>03004</t>
  </si>
  <si>
    <t>Расходы на прочие мероприятия по благоустройству территории (Закупка товаров, работ и услуг для обеспечения  государственных (муниципальных) нужд)</t>
  </si>
  <si>
    <t>0300462070</t>
  </si>
  <si>
    <t>Основное мероприятие "Ликвидация стихийных свалок"</t>
  </si>
  <si>
    <t>03005</t>
  </si>
  <si>
    <t>Расходы на ликвидацию стихийных свалок (Закупка товаров, работ и услуг для  обеспечения государственных (муниципальных) нужд)</t>
  </si>
  <si>
    <t>0300562070</t>
  </si>
  <si>
    <t>06</t>
  </si>
  <si>
    <t>Муниципальная программа "Сохранение и развитие культуры муниципального образования Андреевское сельское поселение "</t>
  </si>
  <si>
    <t>04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</si>
  <si>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</si>
  <si>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</si>
  <si>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</si>
  <si>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</si>
  <si>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08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</si>
  <si>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</si>
  <si>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0400140080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</si>
  <si>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</si>
  <si>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04001S0390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</si>
  <si>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</si>
  <si>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</si>
  <si>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муниципальными учреждениями культуры"</t>
  </si>
  <si>
    <t>04002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</si>
  <si>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</si>
  <si>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0400240060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</si>
  <si>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</si>
  <si>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</si>
  <si>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</si>
  <si>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>0400370230</t>
  </si>
  <si>
    <t xml:space="preserve"> Муниципальная программа "Развитие муниципальной службы в муниципальном образовании Андреевское сельское поселение Александровского района"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</si>
  <si>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</si>
  <si>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</si>
  <si>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обеспечения  муниципальных нужд)</t>
  </si>
  <si>
    <t>0500180020</t>
  </si>
  <si>
    <t>Основное мероприятие "Пенсионное обеспечение"</t>
  </si>
  <si>
    <t>05002</t>
  </si>
  <si>
    <t>Расходы на пенсионное обеспечение (Социальное обеспечение и иные выплаты населению)</t>
  </si>
  <si>
    <t>0500260070</t>
  </si>
  <si>
    <t>300</t>
  </si>
  <si>
    <t>10</t>
  </si>
  <si>
    <t>Расходы на пенсионное обеспечение  (Закупка товаров, работ и услуг для обеспечения  муниципальных нужд)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</si>
  <si>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</si>
  <si>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</si>
  <si>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 обеспечения государственных (муниципальных) нужд)</t>
  </si>
  <si>
    <t>0500362100</t>
  </si>
  <si>
    <t>13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</si>
  <si>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 »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</si>
  <si>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</si>
  <si>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06001</t>
  </si>
  <si>
    <r>
      <rPr>
        <sz val="11"/>
        <rFont val="Times New Roman"/>
        <family val="1"/>
      </rPr>
      <t>Расходы на обеспечение  деятельности учреждений и органов власти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(Закупка товаров, работ и услуг для обеспечения  государственных (муниципальных) нужд)</t>
    </r>
  </si>
  <si>
    <t>0600180020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</si>
  <si>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</si>
  <si>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0600180080</t>
  </si>
  <si>
    <t>100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</si>
  <si>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</si>
  <si>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060018Б010</t>
  </si>
  <si>
    <t>Расходы на обеспечение деятельности МКУ "АХО Андреевского сельского поселения" (Закупка товаров, работ и услуг для обеспечения  государственных (муниципальных) нужд)</t>
  </si>
  <si>
    <t>060018Б020</t>
  </si>
  <si>
    <t>Основное мероприятие "Расходы на уплату налогов на имущество и транспорт"</t>
  </si>
  <si>
    <t>06002</t>
  </si>
  <si>
    <t>Расходы на обеспечение деятельности МКУ "АХО Андреевского сельского поселения" (иные бюджетные ассигнования)</t>
  </si>
  <si>
    <t>060028Б020</t>
  </si>
  <si>
    <t>800</t>
  </si>
  <si>
    <t>Муниципальная программа "Развитие системы пожарной безопасности на территории Андреевского сельского поселения "</t>
  </si>
  <si>
    <t>11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</si>
  <si>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</si>
  <si>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</si>
  <si>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обеспечения  государственных (муниципальных) нужд)</t>
  </si>
  <si>
    <t>1100160090</t>
  </si>
  <si>
    <t>Непрограммные расходы</t>
  </si>
  <si>
    <t>Непрограммные расходы органов исполнительной власти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</si>
  <si>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</si>
  <si>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</si>
  <si>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</si>
  <si>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</si>
  <si>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</si>
  <si>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</si>
  <si>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Резервный фонд администрации муниципального образования (Иные бюджетные ассигнования)</t>
  </si>
  <si>
    <t>9990060040</t>
  </si>
  <si>
    <t>Расходы, связанные с поощрением сельских старост (Закупка товаров, работ и услуг для  обеспечения государственных (муниципальных) нужд)</t>
  </si>
  <si>
    <t>9990060170</t>
  </si>
  <si>
    <t>Расходы, связанные с поощрением сельских старост (Социальное обеспечение и иные выплаты населению)</t>
  </si>
  <si>
    <t>Субвенции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</si>
  <si>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9990051180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</si>
  <si>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</si>
  <si>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</si>
  <si>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</si>
  <si>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 xml:space="preserve"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 </t>
  </si>
  <si>
    <t>9990080090</t>
  </si>
  <si>
    <t>12</t>
  </si>
  <si>
    <t>9990060060</t>
  </si>
  <si>
    <t>07</t>
  </si>
  <si>
    <t>Расходы на обеспечение жильем молодых семей  (Межбюджетные трансферты)</t>
  </si>
  <si>
    <t>9990010200</t>
  </si>
  <si>
    <t>9990014970</t>
  </si>
  <si>
    <t>Расходы на обеспечение жильем многодетных семей  (Межбюджетные трансферты)</t>
  </si>
  <si>
    <t>9990010810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</si>
  <si>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</si>
  <si>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</si>
  <si>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Расходы на ремонт спортивной площадки (Закупка товаров, работ и услуг для обеспечения государственных (муниципальных) нужд)</t>
  </si>
  <si>
    <t>9990060180</t>
  </si>
  <si>
    <t>ВСЕГО РАСХОДОВ:</t>
  </si>
  <si>
    <t xml:space="preserve">План 
на 2019 год </t>
  </si>
  <si>
    <t xml:space="preserve">План 
на 2020 год </t>
  </si>
  <si>
    <t xml:space="preserve">План 
на 2021 год 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</si>
  <si>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                      ( муниципальных) нужд)</t>
  </si>
  <si>
    <t xml:space="preserve">                                               от 07.12.2018 № 24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</si>
</sst>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#,##0.0"/>
    <numFmt numFmtId="175" formatCode="0.0"/>
  </numFmts>
  <fonts count="60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6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1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84">
    <xf numFmtId="0" fontId="0" fillId="0" borderId="0" xfId="0" applyAlignment="1">
      <alignment/>
    </xf>
    <xf numFmtId="0" fontId="13" fillId="0" borderId="0" xfId="0" applyFont="1" applyAlignment="1">
      <alignment/>
    </xf>
    <xf numFmtId="172" fontId="13" fillId="0" borderId="0" xfId="0" applyNumberFormat="1" applyFont="1" applyAlignment="1">
      <alignment horizontal="center"/>
    </xf>
    <xf numFmtId="173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17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172" fontId="17" fillId="0" borderId="11" xfId="0" applyNumberFormat="1" applyFont="1" applyBorder="1" applyAlignment="1">
      <alignment horizontal="center" vertical="center" wrapText="1"/>
    </xf>
    <xf numFmtId="173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174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wrapText="1"/>
    </xf>
    <xf numFmtId="49" fontId="18" fillId="40" borderId="11" xfId="0" applyNumberFormat="1" applyFont="1" applyFill="1" applyBorder="1" applyAlignment="1">
      <alignment horizontal="center" wrapText="1"/>
    </xf>
    <xf numFmtId="174" fontId="18" fillId="0" borderId="11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4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40" borderId="11" xfId="0" applyNumberFormat="1" applyFont="1" applyFill="1" applyBorder="1" applyAlignment="1">
      <alignment horizontal="center" wrapText="1"/>
    </xf>
    <xf numFmtId="174" fontId="14" fillId="0" borderId="11" xfId="0" applyNumberFormat="1" applyFont="1" applyFill="1" applyBorder="1" applyAlignment="1">
      <alignment wrapText="1"/>
    </xf>
    <xf numFmtId="0" fontId="14" fillId="0" borderId="11" xfId="0" applyFont="1" applyBorder="1" applyAlignment="1">
      <alignment/>
    </xf>
    <xf numFmtId="49" fontId="19" fillId="40" borderId="11" xfId="0" applyNumberFormat="1" applyFont="1" applyFill="1" applyBorder="1" applyAlignment="1">
      <alignment horizontal="center" wrapText="1"/>
    </xf>
    <xf numFmtId="0" fontId="14" fillId="40" borderId="11" xfId="0" applyFont="1" applyFill="1" applyBorder="1" applyAlignment="1">
      <alignment horizontal="left" vertical="center" wrapText="1"/>
    </xf>
    <xf numFmtId="175" fontId="14" fillId="0" borderId="11" xfId="0" applyNumberFormat="1" applyFont="1" applyFill="1" applyBorder="1" applyAlignment="1">
      <alignment wrapText="1"/>
    </xf>
    <xf numFmtId="175" fontId="14" fillId="0" borderId="11" xfId="0" applyNumberFormat="1" applyFont="1" applyBorder="1" applyAlignment="1">
      <alignment/>
    </xf>
    <xf numFmtId="0" fontId="18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wrapText="1"/>
    </xf>
    <xf numFmtId="0" fontId="18" fillId="40" borderId="11" xfId="0" applyFont="1" applyFill="1" applyBorder="1" applyAlignment="1">
      <alignment horizontal="left" wrapText="1"/>
    </xf>
    <xf numFmtId="175" fontId="18" fillId="0" borderId="11" xfId="0" applyNumberFormat="1" applyFont="1" applyFill="1" applyBorder="1" applyAlignment="1">
      <alignment wrapText="1"/>
    </xf>
    <xf numFmtId="175" fontId="14" fillId="0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wrapText="1"/>
    </xf>
    <xf numFmtId="0" fontId="20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wrapText="1"/>
    </xf>
    <xf numFmtId="175" fontId="14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11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/>
    </xf>
    <xf numFmtId="174" fontId="14" fillId="0" borderId="11" xfId="0" applyNumberFormat="1" applyFont="1" applyFill="1" applyBorder="1" applyAlignment="1">
      <alignment wrapText="1"/>
    </xf>
    <xf numFmtId="0" fontId="14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73" fontId="14" fillId="0" borderId="11" xfId="0" applyNumberFormat="1" applyFont="1" applyFill="1" applyBorder="1" applyAlignment="1">
      <alignment horizontal="center" wrapText="1"/>
    </xf>
    <xf numFmtId="173" fontId="18" fillId="0" borderId="11" xfId="0" applyNumberFormat="1" applyFont="1" applyFill="1" applyBorder="1" applyAlignment="1">
      <alignment horizontal="center" wrapText="1"/>
    </xf>
    <xf numFmtId="2" fontId="18" fillId="0" borderId="11" xfId="0" applyNumberFormat="1" applyFont="1" applyFill="1" applyBorder="1" applyAlignment="1">
      <alignment horizontal="left" vertical="center" wrapText="1"/>
    </xf>
    <xf numFmtId="174" fontId="21" fillId="0" borderId="11" xfId="0" applyNumberFormat="1" applyFont="1" applyFill="1" applyBorder="1" applyAlignment="1">
      <alignment wrapText="1"/>
    </xf>
    <xf numFmtId="4" fontId="21" fillId="0" borderId="11" xfId="0" applyNumberFormat="1" applyFont="1" applyFill="1" applyBorder="1" applyAlignment="1">
      <alignment wrapText="1"/>
    </xf>
    <xf numFmtId="2" fontId="14" fillId="0" borderId="11" xfId="0" applyNumberFormat="1" applyFont="1" applyFill="1" applyBorder="1" applyAlignment="1">
      <alignment horizontal="left" vertical="center" wrapText="1"/>
    </xf>
    <xf numFmtId="174" fontId="19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0" fontId="14" fillId="0" borderId="11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left" wrapText="1"/>
    </xf>
    <xf numFmtId="0" fontId="14" fillId="40" borderId="11" xfId="0" applyFont="1" applyFill="1" applyBorder="1" applyAlignment="1">
      <alignment horizontal="left" wrapText="1"/>
    </xf>
    <xf numFmtId="0" fontId="23" fillId="0" borderId="0" xfId="0" applyFont="1" applyFill="1" applyAlignment="1">
      <alignment/>
    </xf>
    <xf numFmtId="4" fontId="14" fillId="40" borderId="11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2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172" fontId="16" fillId="0" borderId="11" xfId="0" applyNumberFormat="1" applyFont="1" applyFill="1" applyBorder="1" applyAlignment="1">
      <alignment horizontal="center" wrapText="1"/>
    </xf>
    <xf numFmtId="173" fontId="16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/>
    </xf>
    <xf numFmtId="0" fontId="17" fillId="0" borderId="11" xfId="0" applyFont="1" applyBorder="1" applyAlignment="1">
      <alignment horizontal="center"/>
    </xf>
    <xf numFmtId="17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right" inden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41.00390625" style="1" customWidth="1"/>
    <col min="2" max="2" width="12.50390625" style="2" customWidth="1"/>
    <col min="3" max="3" width="6.125" style="3" customWidth="1"/>
    <col min="4" max="4" width="5.50390625" style="4" customWidth="1"/>
    <col min="5" max="5" width="5.625" style="4" customWidth="1"/>
    <col min="6" max="6" width="8.875" style="5" customWidth="1"/>
    <col min="7" max="7" width="8.875" style="1" customWidth="1"/>
    <col min="8" max="8" width="9.00390625" style="1" customWidth="1"/>
    <col min="9" max="9" width="9.00390625" style="6" customWidth="1"/>
    <col min="10" max="16384" width="9.00390625" style="1" customWidth="1"/>
  </cols>
  <sheetData>
    <row r="1" spans="2:8" ht="13.5">
      <c r="B1" s="7"/>
      <c r="C1" s="80" t="s">
        <v>0</v>
      </c>
      <c r="D1" s="80"/>
      <c r="E1" s="80"/>
      <c r="F1" s="80"/>
      <c r="G1" s="80"/>
      <c r="H1" s="80"/>
    </row>
    <row r="2" spans="2:8" ht="42.75" customHeight="1">
      <c r="B2" s="7"/>
      <c r="C2" s="81" t="s">
        <v>1</v>
      </c>
      <c r="D2" s="81"/>
      <c r="E2" s="81"/>
      <c r="F2" s="81"/>
      <c r="G2" s="81"/>
      <c r="H2" s="81"/>
    </row>
    <row r="3" spans="2:8" ht="13.5">
      <c r="B3" s="7"/>
      <c r="C3" s="83" t="s">
        <v>152</v>
      </c>
      <c r="D3" s="83"/>
      <c r="E3" s="83"/>
      <c r="F3" s="83"/>
      <c r="G3" s="83"/>
      <c r="H3" s="83"/>
    </row>
    <row r="4" ht="15">
      <c r="A4" s="8"/>
    </row>
    <row r="5" spans="1:8" ht="93" customHeight="1">
      <c r="A5" s="82" t="s">
        <v>2</v>
      </c>
      <c r="B5" s="82"/>
      <c r="C5" s="82"/>
      <c r="D5" s="82"/>
      <c r="E5" s="82"/>
      <c r="F5" s="82"/>
      <c r="G5" s="82"/>
      <c r="H5" s="82"/>
    </row>
    <row r="6" spans="1:8" ht="15">
      <c r="A6" s="9"/>
      <c r="H6" s="5" t="s">
        <v>3</v>
      </c>
    </row>
    <row r="7" spans="1:8" ht="52.5">
      <c r="A7" s="10" t="s">
        <v>4</v>
      </c>
      <c r="B7" s="11" t="s">
        <v>5</v>
      </c>
      <c r="C7" s="12" t="s">
        <v>6</v>
      </c>
      <c r="D7" s="13" t="s">
        <v>7</v>
      </c>
      <c r="E7" s="13" t="s">
        <v>8</v>
      </c>
      <c r="F7" s="14" t="s">
        <v>148</v>
      </c>
      <c r="G7" s="14" t="s">
        <v>149</v>
      </c>
      <c r="H7" s="14" t="s">
        <v>150</v>
      </c>
    </row>
    <row r="8" spans="1:8" ht="12.75">
      <c r="A8" s="15">
        <v>1</v>
      </c>
      <c r="B8" s="13" t="s">
        <v>9</v>
      </c>
      <c r="C8" s="16">
        <v>3</v>
      </c>
      <c r="D8" s="10">
        <v>4</v>
      </c>
      <c r="E8" s="13" t="s">
        <v>10</v>
      </c>
      <c r="F8" s="17">
        <v>6</v>
      </c>
      <c r="G8" s="79">
        <v>7</v>
      </c>
      <c r="H8" s="79">
        <v>8</v>
      </c>
    </row>
    <row r="9" spans="1:9" s="23" customFormat="1" ht="54.75">
      <c r="A9" s="18" t="s">
        <v>11</v>
      </c>
      <c r="B9" s="19" t="s">
        <v>12</v>
      </c>
      <c r="C9" s="20"/>
      <c r="D9" s="20"/>
      <c r="E9" s="20"/>
      <c r="F9" s="21">
        <f>F11+F13</f>
        <v>191</v>
      </c>
      <c r="G9" s="21">
        <f>G11+G13</f>
        <v>191</v>
      </c>
      <c r="H9" s="21">
        <f>H11+H13</f>
        <v>191</v>
      </c>
      <c r="I9" s="22"/>
    </row>
    <row r="10" spans="1:9" s="23" customFormat="1" ht="54.75" hidden="1">
      <c r="A10" s="24" t="s">
        <v>13</v>
      </c>
      <c r="B10" s="25" t="s">
        <v>14</v>
      </c>
      <c r="C10" s="26"/>
      <c r="D10" s="20"/>
      <c r="E10" s="20"/>
      <c r="F10" s="27">
        <f>F11</f>
        <v>0</v>
      </c>
      <c r="G10" s="28"/>
      <c r="H10" s="28"/>
      <c r="I10" s="22"/>
    </row>
    <row r="11" spans="1:9" s="23" customFormat="1" ht="82.5" hidden="1">
      <c r="A11" s="24" t="s">
        <v>15</v>
      </c>
      <c r="B11" s="29" t="s">
        <v>16</v>
      </c>
      <c r="C11" s="26" t="s">
        <v>17</v>
      </c>
      <c r="D11" s="26" t="s">
        <v>18</v>
      </c>
      <c r="E11" s="26" t="s">
        <v>12</v>
      </c>
      <c r="F11" s="27">
        <v>0</v>
      </c>
      <c r="G11" s="28"/>
      <c r="H11" s="28"/>
      <c r="I11" s="22"/>
    </row>
    <row r="12" spans="1:9" s="23" customFormat="1" ht="41.25">
      <c r="A12" s="24" t="s">
        <v>19</v>
      </c>
      <c r="B12" s="26" t="s">
        <v>20</v>
      </c>
      <c r="C12" s="26"/>
      <c r="D12" s="26"/>
      <c r="E12" s="26"/>
      <c r="F12" s="27">
        <f>F13</f>
        <v>191</v>
      </c>
      <c r="G12" s="27">
        <f>G13</f>
        <v>191</v>
      </c>
      <c r="H12" s="27">
        <f>H13</f>
        <v>191</v>
      </c>
      <c r="I12" s="22"/>
    </row>
    <row r="13" spans="1:9" s="23" customFormat="1" ht="54.75">
      <c r="A13" s="30" t="s">
        <v>21</v>
      </c>
      <c r="B13" s="29" t="s">
        <v>22</v>
      </c>
      <c r="C13" s="26" t="s">
        <v>23</v>
      </c>
      <c r="D13" s="26" t="s">
        <v>18</v>
      </c>
      <c r="E13" s="26" t="s">
        <v>12</v>
      </c>
      <c r="F13" s="31">
        <v>191</v>
      </c>
      <c r="G13" s="32">
        <v>191</v>
      </c>
      <c r="H13" s="32">
        <v>191</v>
      </c>
      <c r="I13" s="22"/>
    </row>
    <row r="14" spans="1:9" s="23" customFormat="1" ht="82.5">
      <c r="A14" s="33" t="s">
        <v>24</v>
      </c>
      <c r="B14" s="20" t="s">
        <v>25</v>
      </c>
      <c r="C14" s="26"/>
      <c r="D14" s="26"/>
      <c r="E14" s="26"/>
      <c r="F14" s="21">
        <f aca="true" t="shared" si="0" ref="F14:H15">F15</f>
        <v>319</v>
      </c>
      <c r="G14" s="21">
        <f t="shared" si="0"/>
        <v>319</v>
      </c>
      <c r="H14" s="21">
        <f t="shared" si="0"/>
        <v>319</v>
      </c>
      <c r="I14" s="22"/>
    </row>
    <row r="15" spans="1:9" s="23" customFormat="1" ht="41.25">
      <c r="A15" s="34" t="s">
        <v>26</v>
      </c>
      <c r="B15" s="26" t="s">
        <v>27</v>
      </c>
      <c r="C15" s="26"/>
      <c r="D15" s="26"/>
      <c r="E15" s="26"/>
      <c r="F15" s="27">
        <f t="shared" si="0"/>
        <v>319</v>
      </c>
      <c r="G15" s="27">
        <f t="shared" si="0"/>
        <v>319</v>
      </c>
      <c r="H15" s="27">
        <f t="shared" si="0"/>
        <v>319</v>
      </c>
      <c r="I15" s="22"/>
    </row>
    <row r="16" spans="1:9" s="23" customFormat="1" ht="69">
      <c r="A16" s="35" t="s">
        <v>28</v>
      </c>
      <c r="B16" s="29" t="s">
        <v>29</v>
      </c>
      <c r="C16" s="26" t="s">
        <v>23</v>
      </c>
      <c r="D16" s="26" t="s">
        <v>30</v>
      </c>
      <c r="E16" s="26" t="s">
        <v>31</v>
      </c>
      <c r="F16" s="27">
        <v>319</v>
      </c>
      <c r="G16" s="32">
        <v>319</v>
      </c>
      <c r="H16" s="32">
        <v>319</v>
      </c>
      <c r="I16" s="22"/>
    </row>
    <row r="17" spans="1:9" s="23" customFormat="1" ht="41.25">
      <c r="A17" s="36" t="s">
        <v>32</v>
      </c>
      <c r="B17" s="20" t="s">
        <v>30</v>
      </c>
      <c r="C17" s="20"/>
      <c r="D17" s="20"/>
      <c r="E17" s="20"/>
      <c r="F17" s="37">
        <f>F18+F20+F22+F24+F26</f>
        <v>3915.1</v>
      </c>
      <c r="G17" s="37">
        <f>G18+G20+G22+G24+G26</f>
        <v>4007.1</v>
      </c>
      <c r="H17" s="37">
        <f>H18+H20+H22+H24+H26</f>
        <v>4101.9</v>
      </c>
      <c r="I17" s="22"/>
    </row>
    <row r="18" spans="1:9" s="23" customFormat="1" ht="27">
      <c r="A18" s="30" t="s">
        <v>33</v>
      </c>
      <c r="B18" s="26" t="s">
        <v>34</v>
      </c>
      <c r="C18" s="26"/>
      <c r="D18" s="26"/>
      <c r="E18" s="26"/>
      <c r="F18" s="31">
        <f>F19</f>
        <v>3067.1</v>
      </c>
      <c r="G18" s="31">
        <f>G19</f>
        <v>3159.1</v>
      </c>
      <c r="H18" s="31">
        <f>H19</f>
        <v>3253.9</v>
      </c>
      <c r="I18" s="22"/>
    </row>
    <row r="19" spans="1:9" s="23" customFormat="1" ht="41.25">
      <c r="A19" s="30" t="s">
        <v>35</v>
      </c>
      <c r="B19" s="29" t="s">
        <v>36</v>
      </c>
      <c r="C19" s="26" t="s">
        <v>23</v>
      </c>
      <c r="D19" s="26" t="s">
        <v>18</v>
      </c>
      <c r="E19" s="26" t="s">
        <v>30</v>
      </c>
      <c r="F19" s="31">
        <v>3067.1</v>
      </c>
      <c r="G19" s="32">
        <v>3159.1</v>
      </c>
      <c r="H19" s="32">
        <v>3253.9</v>
      </c>
      <c r="I19" s="22"/>
    </row>
    <row r="20" spans="1:9" s="23" customFormat="1" ht="41.25">
      <c r="A20" s="30" t="s">
        <v>37</v>
      </c>
      <c r="B20" s="26" t="s">
        <v>38</v>
      </c>
      <c r="C20" s="26"/>
      <c r="D20" s="26"/>
      <c r="E20" s="26"/>
      <c r="F20" s="31">
        <f>F21</f>
        <v>100</v>
      </c>
      <c r="G20" s="31">
        <f>G21</f>
        <v>100</v>
      </c>
      <c r="H20" s="31">
        <f>H21</f>
        <v>100</v>
      </c>
      <c r="I20" s="22"/>
    </row>
    <row r="21" spans="1:9" s="23" customFormat="1" ht="54.75">
      <c r="A21" s="30" t="s">
        <v>39</v>
      </c>
      <c r="B21" s="29" t="s">
        <v>40</v>
      </c>
      <c r="C21" s="26" t="s">
        <v>23</v>
      </c>
      <c r="D21" s="26" t="s">
        <v>18</v>
      </c>
      <c r="E21" s="26" t="s">
        <v>30</v>
      </c>
      <c r="F21" s="31">
        <v>100</v>
      </c>
      <c r="G21" s="32">
        <v>100</v>
      </c>
      <c r="H21" s="32">
        <v>100</v>
      </c>
      <c r="I21" s="22"/>
    </row>
    <row r="22" spans="1:9" s="23" customFormat="1" ht="27">
      <c r="A22" s="30" t="s">
        <v>41</v>
      </c>
      <c r="B22" s="26" t="s">
        <v>42</v>
      </c>
      <c r="C22" s="26"/>
      <c r="D22" s="26"/>
      <c r="E22" s="26"/>
      <c r="F22" s="31">
        <f>F23</f>
        <v>100</v>
      </c>
      <c r="G22" s="31">
        <f>G23</f>
        <v>100</v>
      </c>
      <c r="H22" s="31">
        <f>H23</f>
        <v>100</v>
      </c>
      <c r="I22" s="22"/>
    </row>
    <row r="23" spans="1:9" s="23" customFormat="1" ht="54.75">
      <c r="A23" s="30" t="s">
        <v>43</v>
      </c>
      <c r="B23" s="29" t="s">
        <v>44</v>
      </c>
      <c r="C23" s="26" t="s">
        <v>23</v>
      </c>
      <c r="D23" s="26" t="s">
        <v>18</v>
      </c>
      <c r="E23" s="26" t="s">
        <v>30</v>
      </c>
      <c r="F23" s="27">
        <v>100</v>
      </c>
      <c r="G23" s="28">
        <v>100</v>
      </c>
      <c r="H23" s="28">
        <v>100</v>
      </c>
      <c r="I23" s="22"/>
    </row>
    <row r="24" spans="1:9" s="23" customFormat="1" ht="41.25">
      <c r="A24" s="24" t="s">
        <v>45</v>
      </c>
      <c r="B24" s="26" t="s">
        <v>46</v>
      </c>
      <c r="C24" s="26"/>
      <c r="D24" s="26"/>
      <c r="E24" s="26"/>
      <c r="F24" s="31">
        <f>F25</f>
        <v>448</v>
      </c>
      <c r="G24" s="31">
        <f>G25</f>
        <v>448</v>
      </c>
      <c r="H24" s="31">
        <f>H25</f>
        <v>448</v>
      </c>
      <c r="I24" s="22"/>
    </row>
    <row r="25" spans="1:9" s="23" customFormat="1" ht="54.75">
      <c r="A25" s="24" t="s">
        <v>47</v>
      </c>
      <c r="B25" s="29" t="s">
        <v>48</v>
      </c>
      <c r="C25" s="26" t="s">
        <v>23</v>
      </c>
      <c r="D25" s="26" t="s">
        <v>18</v>
      </c>
      <c r="E25" s="26" t="s">
        <v>30</v>
      </c>
      <c r="F25" s="38">
        <v>448</v>
      </c>
      <c r="G25" s="32">
        <v>448</v>
      </c>
      <c r="H25" s="32">
        <v>448</v>
      </c>
      <c r="I25" s="22"/>
    </row>
    <row r="26" spans="1:9" s="23" customFormat="1" ht="27">
      <c r="A26" s="30" t="s">
        <v>49</v>
      </c>
      <c r="B26" s="26" t="s">
        <v>50</v>
      </c>
      <c r="C26" s="26"/>
      <c r="D26" s="26"/>
      <c r="E26" s="26"/>
      <c r="F26" s="27">
        <f>F27</f>
        <v>200</v>
      </c>
      <c r="G26" s="27">
        <f>G27</f>
        <v>200</v>
      </c>
      <c r="H26" s="27">
        <f>H27</f>
        <v>200</v>
      </c>
      <c r="I26" s="22"/>
    </row>
    <row r="27" spans="1:9" s="23" customFormat="1" ht="54.75">
      <c r="A27" s="24" t="s">
        <v>51</v>
      </c>
      <c r="B27" s="29" t="s">
        <v>52</v>
      </c>
      <c r="C27" s="26" t="s">
        <v>23</v>
      </c>
      <c r="D27" s="26" t="s">
        <v>53</v>
      </c>
      <c r="E27" s="26" t="s">
        <v>18</v>
      </c>
      <c r="F27" s="27">
        <v>200</v>
      </c>
      <c r="G27" s="32">
        <v>200</v>
      </c>
      <c r="H27" s="32">
        <v>200</v>
      </c>
      <c r="I27" s="22"/>
    </row>
    <row r="28" spans="1:8" s="42" customFormat="1" ht="54.75">
      <c r="A28" s="39" t="s">
        <v>54</v>
      </c>
      <c r="B28" s="40" t="s">
        <v>55</v>
      </c>
      <c r="C28" s="40"/>
      <c r="D28" s="40"/>
      <c r="E28" s="40"/>
      <c r="F28" s="37">
        <f>SUM(F29,F34,F36)</f>
        <v>15059</v>
      </c>
      <c r="G28" s="41">
        <f>SUM(G29,G34,G36)</f>
        <v>15345.400000000001</v>
      </c>
      <c r="H28" s="41">
        <f>SUM(H29,H34,H36)</f>
        <v>15582.100000000002</v>
      </c>
    </row>
    <row r="29" spans="1:8" s="42" customFormat="1" ht="54.75">
      <c r="A29" s="34" t="s">
        <v>56</v>
      </c>
      <c r="B29" s="43" t="s">
        <v>57</v>
      </c>
      <c r="C29" s="43"/>
      <c r="D29" s="43"/>
      <c r="E29" s="43"/>
      <c r="F29" s="31">
        <f>F30+F32+F33+F31</f>
        <v>14799</v>
      </c>
      <c r="G29" s="44">
        <f>G30+G32+G33+G31</f>
        <v>15085.400000000001</v>
      </c>
      <c r="H29" s="44">
        <f>H30+H32+H33+H31</f>
        <v>15322.100000000002</v>
      </c>
    </row>
    <row r="30" spans="1:8" s="42" customFormat="1" ht="96">
      <c r="A30" s="34" t="s">
        <v>58</v>
      </c>
      <c r="B30" s="45" t="s">
        <v>59</v>
      </c>
      <c r="C30" s="43" t="s">
        <v>17</v>
      </c>
      <c r="D30" s="43" t="s">
        <v>60</v>
      </c>
      <c r="E30" s="43" t="s">
        <v>12</v>
      </c>
      <c r="F30" s="44">
        <v>11167.6</v>
      </c>
      <c r="G30" s="46">
        <v>11454</v>
      </c>
      <c r="H30" s="47">
        <v>11690.7</v>
      </c>
    </row>
    <row r="31" spans="1:8" s="42" customFormat="1" ht="69" hidden="1">
      <c r="A31" s="34" t="s">
        <v>61</v>
      </c>
      <c r="B31" s="45" t="s">
        <v>62</v>
      </c>
      <c r="C31" s="43" t="s">
        <v>17</v>
      </c>
      <c r="D31" s="43" t="s">
        <v>60</v>
      </c>
      <c r="E31" s="43" t="s">
        <v>12</v>
      </c>
      <c r="F31" s="27"/>
      <c r="G31" s="47"/>
      <c r="H31" s="47"/>
    </row>
    <row r="32" spans="1:8" s="42" customFormat="1" ht="123.75">
      <c r="A32" s="48" t="s">
        <v>63</v>
      </c>
      <c r="B32" s="45" t="s">
        <v>64</v>
      </c>
      <c r="C32" s="43" t="s">
        <v>17</v>
      </c>
      <c r="D32" s="43" t="s">
        <v>60</v>
      </c>
      <c r="E32" s="43" t="s">
        <v>12</v>
      </c>
      <c r="F32" s="27">
        <v>181.6</v>
      </c>
      <c r="G32" s="49">
        <v>181.6</v>
      </c>
      <c r="H32" s="47">
        <v>181.6</v>
      </c>
    </row>
    <row r="33" spans="1:8" s="42" customFormat="1" ht="123.75">
      <c r="A33" s="48" t="s">
        <v>65</v>
      </c>
      <c r="B33" s="45" t="s">
        <v>66</v>
      </c>
      <c r="C33" s="43" t="s">
        <v>17</v>
      </c>
      <c r="D33" s="43" t="s">
        <v>60</v>
      </c>
      <c r="E33" s="43" t="s">
        <v>12</v>
      </c>
      <c r="F33" s="50">
        <v>3449.8</v>
      </c>
      <c r="G33" s="49">
        <v>3449.8</v>
      </c>
      <c r="H33" s="51">
        <v>3449.8</v>
      </c>
    </row>
    <row r="34" spans="1:9" s="53" customFormat="1" ht="41.25">
      <c r="A34" s="34" t="s">
        <v>67</v>
      </c>
      <c r="B34" s="43" t="s">
        <v>68</v>
      </c>
      <c r="C34" s="43"/>
      <c r="D34" s="43"/>
      <c r="E34" s="43"/>
      <c r="F34" s="27">
        <f>F35</f>
        <v>125</v>
      </c>
      <c r="G34" s="27">
        <f>G35</f>
        <v>125</v>
      </c>
      <c r="H34" s="27">
        <f>H35</f>
        <v>125</v>
      </c>
      <c r="I34" s="52"/>
    </row>
    <row r="35" spans="1:9" s="53" customFormat="1" ht="54.75">
      <c r="A35" s="34" t="s">
        <v>69</v>
      </c>
      <c r="B35" s="45" t="s">
        <v>70</v>
      </c>
      <c r="C35" s="43" t="s">
        <v>17</v>
      </c>
      <c r="D35" s="43" t="s">
        <v>60</v>
      </c>
      <c r="E35" s="43" t="s">
        <v>12</v>
      </c>
      <c r="F35" s="27">
        <v>125</v>
      </c>
      <c r="G35" s="46">
        <v>125</v>
      </c>
      <c r="H35" s="32">
        <v>125</v>
      </c>
      <c r="I35" s="52"/>
    </row>
    <row r="36" spans="1:9" s="53" customFormat="1" ht="69">
      <c r="A36" s="34" t="s">
        <v>71</v>
      </c>
      <c r="B36" s="43" t="s">
        <v>72</v>
      </c>
      <c r="C36" s="54"/>
      <c r="D36" s="43"/>
      <c r="E36" s="43"/>
      <c r="F36" s="27">
        <f>SUM(F37:F37)</f>
        <v>135</v>
      </c>
      <c r="G36" s="27">
        <f>SUM(G37:G37)</f>
        <v>135</v>
      </c>
      <c r="H36" s="27">
        <f>SUM(H37:H37)</f>
        <v>135</v>
      </c>
      <c r="I36" s="52"/>
    </row>
    <row r="37" spans="1:8" s="42" customFormat="1" ht="151.5">
      <c r="A37" s="34" t="s">
        <v>73</v>
      </c>
      <c r="B37" s="45" t="s">
        <v>74</v>
      </c>
      <c r="C37" s="54">
        <v>600</v>
      </c>
      <c r="D37" s="43" t="s">
        <v>60</v>
      </c>
      <c r="E37" s="43" t="s">
        <v>12</v>
      </c>
      <c r="F37" s="27">
        <v>135</v>
      </c>
      <c r="G37" s="46">
        <v>135</v>
      </c>
      <c r="H37" s="46">
        <v>135</v>
      </c>
    </row>
    <row r="38" spans="1:8" s="22" customFormat="1" ht="54.75">
      <c r="A38" s="39" t="s">
        <v>75</v>
      </c>
      <c r="B38" s="40" t="s">
        <v>18</v>
      </c>
      <c r="C38" s="55"/>
      <c r="D38" s="43"/>
      <c r="E38" s="40"/>
      <c r="F38" s="21">
        <f>SUM(F39,F41,F44)</f>
        <v>1020.0999999999999</v>
      </c>
      <c r="G38" s="21">
        <f>SUM(G39,G41,G44)</f>
        <v>1020.0999999999999</v>
      </c>
      <c r="H38" s="21">
        <f>SUM(H39,H41,H44)</f>
        <v>1020.0999999999999</v>
      </c>
    </row>
    <row r="39" spans="1:8" s="22" customFormat="1" ht="69">
      <c r="A39" s="30" t="s">
        <v>76</v>
      </c>
      <c r="B39" s="43" t="s">
        <v>77</v>
      </c>
      <c r="C39" s="43"/>
      <c r="D39" s="43"/>
      <c r="E39" s="43"/>
      <c r="F39" s="27">
        <f>F40</f>
        <v>210.3</v>
      </c>
      <c r="G39" s="27">
        <f>G40</f>
        <v>210.3</v>
      </c>
      <c r="H39" s="27">
        <f>H40</f>
        <v>210.3</v>
      </c>
    </row>
    <row r="40" spans="1:8" s="42" customFormat="1" ht="54.75">
      <c r="A40" s="34" t="s">
        <v>78</v>
      </c>
      <c r="B40" s="45" t="s">
        <v>79</v>
      </c>
      <c r="C40" s="43" t="s">
        <v>23</v>
      </c>
      <c r="D40" s="43" t="s">
        <v>12</v>
      </c>
      <c r="E40" s="43" t="s">
        <v>55</v>
      </c>
      <c r="F40" s="27">
        <v>210.3</v>
      </c>
      <c r="G40" s="47">
        <v>210.3</v>
      </c>
      <c r="H40" s="47">
        <v>210.3</v>
      </c>
    </row>
    <row r="41" spans="1:8" s="42" customFormat="1" ht="27">
      <c r="A41" s="34" t="s">
        <v>80</v>
      </c>
      <c r="B41" s="43" t="s">
        <v>81</v>
      </c>
      <c r="C41" s="43"/>
      <c r="D41" s="43"/>
      <c r="E41" s="43"/>
      <c r="F41" s="27">
        <f>SUM(F42:F43)</f>
        <v>559.8</v>
      </c>
      <c r="G41" s="27">
        <f>SUM(G42:G43)</f>
        <v>559.8</v>
      </c>
      <c r="H41" s="27">
        <f>SUM(H42:H43)</f>
        <v>559.8</v>
      </c>
    </row>
    <row r="42" spans="1:8" s="42" customFormat="1" ht="41.25">
      <c r="A42" s="34" t="s">
        <v>82</v>
      </c>
      <c r="B42" s="45" t="s">
        <v>83</v>
      </c>
      <c r="C42" s="43" t="s">
        <v>84</v>
      </c>
      <c r="D42" s="43" t="s">
        <v>85</v>
      </c>
      <c r="E42" s="43" t="s">
        <v>12</v>
      </c>
      <c r="F42" s="27">
        <v>554.3</v>
      </c>
      <c r="G42" s="47">
        <v>554.3</v>
      </c>
      <c r="H42" s="47">
        <v>554.3</v>
      </c>
    </row>
    <row r="43" spans="1:8" s="42" customFormat="1" ht="41.25">
      <c r="A43" s="34" t="s">
        <v>86</v>
      </c>
      <c r="B43" s="45" t="s">
        <v>83</v>
      </c>
      <c r="C43" s="43" t="s">
        <v>23</v>
      </c>
      <c r="D43" s="43" t="s">
        <v>85</v>
      </c>
      <c r="E43" s="43" t="s">
        <v>12</v>
      </c>
      <c r="F43" s="27">
        <v>5.5</v>
      </c>
      <c r="G43" s="47">
        <v>5.5</v>
      </c>
      <c r="H43" s="47">
        <v>5.5</v>
      </c>
    </row>
    <row r="44" spans="1:8" s="42" customFormat="1" ht="54.75">
      <c r="A44" s="34" t="s">
        <v>87</v>
      </c>
      <c r="B44" s="43" t="s">
        <v>88</v>
      </c>
      <c r="C44" s="43"/>
      <c r="D44" s="43"/>
      <c r="E44" s="43"/>
      <c r="F44" s="27">
        <f>F45</f>
        <v>250</v>
      </c>
      <c r="G44" s="27">
        <f>G45</f>
        <v>250</v>
      </c>
      <c r="H44" s="27">
        <f>H45</f>
        <v>250</v>
      </c>
    </row>
    <row r="45" spans="1:8" s="42" customFormat="1" ht="96">
      <c r="A45" s="34" t="s">
        <v>89</v>
      </c>
      <c r="B45" s="45" t="s">
        <v>90</v>
      </c>
      <c r="C45" s="43" t="s">
        <v>23</v>
      </c>
      <c r="D45" s="43" t="s">
        <v>12</v>
      </c>
      <c r="E45" s="43" t="s">
        <v>91</v>
      </c>
      <c r="F45" s="27">
        <v>250</v>
      </c>
      <c r="G45" s="46">
        <v>250</v>
      </c>
      <c r="H45" s="46">
        <v>250</v>
      </c>
    </row>
    <row r="46" spans="1:8" s="42" customFormat="1" ht="110.25">
      <c r="A46" s="56" t="s">
        <v>92</v>
      </c>
      <c r="B46" s="40" t="s">
        <v>53</v>
      </c>
      <c r="C46" s="19"/>
      <c r="D46" s="40"/>
      <c r="E46" s="19"/>
      <c r="F46" s="57">
        <f>F47+F53</f>
        <v>10237.9</v>
      </c>
      <c r="G46" s="57">
        <f>G47+G53</f>
        <v>10299.9</v>
      </c>
      <c r="H46" s="58">
        <f>H47+H53</f>
        <v>10365.58</v>
      </c>
    </row>
    <row r="47" spans="1:8" s="42" customFormat="1" ht="54.75">
      <c r="A47" s="59" t="s">
        <v>93</v>
      </c>
      <c r="B47" s="43" t="s">
        <v>94</v>
      </c>
      <c r="C47" s="25"/>
      <c r="D47" s="43"/>
      <c r="E47" s="25"/>
      <c r="F47" s="60">
        <f>F48+F49+F50+F51+F52</f>
        <v>10066.5</v>
      </c>
      <c r="G47" s="60">
        <f>G48+G49+G50+G51+G52</f>
        <v>10128.5</v>
      </c>
      <c r="H47" s="61">
        <f>H48+H49+H50+H51+H52</f>
        <v>10194.18</v>
      </c>
    </row>
    <row r="48" spans="1:8" s="42" customFormat="1" ht="54.75">
      <c r="A48" s="59" t="s">
        <v>95</v>
      </c>
      <c r="B48" s="45" t="s">
        <v>96</v>
      </c>
      <c r="C48" s="43" t="s">
        <v>23</v>
      </c>
      <c r="D48" s="43" t="s">
        <v>12</v>
      </c>
      <c r="E48" s="43" t="s">
        <v>30</v>
      </c>
      <c r="F48" s="62">
        <v>12.1</v>
      </c>
      <c r="G48" s="47">
        <v>12.1</v>
      </c>
      <c r="H48" s="47">
        <v>12.1</v>
      </c>
    </row>
    <row r="49" spans="1:8" s="42" customFormat="1" ht="54.75" hidden="1">
      <c r="A49" s="59" t="s">
        <v>95</v>
      </c>
      <c r="B49" s="45" t="s">
        <v>96</v>
      </c>
      <c r="C49" s="25" t="s">
        <v>23</v>
      </c>
      <c r="D49" s="43" t="s">
        <v>12</v>
      </c>
      <c r="E49" s="25" t="s">
        <v>55</v>
      </c>
      <c r="F49" s="27">
        <v>0</v>
      </c>
      <c r="G49" s="47"/>
      <c r="H49" s="47"/>
    </row>
    <row r="50" spans="1:8" s="42" customFormat="1" ht="110.25" hidden="1">
      <c r="A50" s="30" t="s">
        <v>97</v>
      </c>
      <c r="B50" s="45" t="s">
        <v>98</v>
      </c>
      <c r="C50" s="26" t="s">
        <v>99</v>
      </c>
      <c r="D50" s="43" t="s">
        <v>12</v>
      </c>
      <c r="E50" s="43" t="s">
        <v>91</v>
      </c>
      <c r="F50" s="31"/>
      <c r="G50" s="47"/>
      <c r="H50" s="47"/>
    </row>
    <row r="51" spans="1:8" s="42" customFormat="1" ht="110.25">
      <c r="A51" s="30" t="s">
        <v>100</v>
      </c>
      <c r="B51" s="45" t="s">
        <v>101</v>
      </c>
      <c r="C51" s="26" t="s">
        <v>99</v>
      </c>
      <c r="D51" s="43" t="s">
        <v>12</v>
      </c>
      <c r="E51" s="43" t="s">
        <v>91</v>
      </c>
      <c r="F51" s="44">
        <v>7962.8</v>
      </c>
      <c r="G51" s="47">
        <v>7962.8</v>
      </c>
      <c r="H51" s="47">
        <v>7962.8</v>
      </c>
    </row>
    <row r="52" spans="1:8" s="42" customFormat="1" ht="69">
      <c r="A52" s="30" t="s">
        <v>102</v>
      </c>
      <c r="B52" s="45" t="s">
        <v>103</v>
      </c>
      <c r="C52" s="26" t="s">
        <v>23</v>
      </c>
      <c r="D52" s="43" t="s">
        <v>12</v>
      </c>
      <c r="E52" s="43" t="s">
        <v>91</v>
      </c>
      <c r="F52" s="62">
        <v>2091.6</v>
      </c>
      <c r="G52" s="47">
        <v>2153.6</v>
      </c>
      <c r="H52" s="47">
        <v>2219.28</v>
      </c>
    </row>
    <row r="53" spans="1:8" s="42" customFormat="1" ht="27">
      <c r="A53" s="59" t="s">
        <v>104</v>
      </c>
      <c r="B53" s="43" t="s">
        <v>105</v>
      </c>
      <c r="C53" s="26"/>
      <c r="D53" s="43"/>
      <c r="E53" s="63"/>
      <c r="F53" s="62">
        <f>F54</f>
        <v>171.4</v>
      </c>
      <c r="G53" s="62">
        <f>G54</f>
        <v>171.4</v>
      </c>
      <c r="H53" s="62">
        <f>H54</f>
        <v>171.4</v>
      </c>
    </row>
    <row r="54" spans="1:8" s="42" customFormat="1" ht="41.25">
      <c r="A54" s="34" t="s">
        <v>106</v>
      </c>
      <c r="B54" s="45" t="s">
        <v>107</v>
      </c>
      <c r="C54" s="26" t="s">
        <v>108</v>
      </c>
      <c r="D54" s="43" t="s">
        <v>12</v>
      </c>
      <c r="E54" s="43" t="s">
        <v>91</v>
      </c>
      <c r="F54" s="44">
        <v>171.4</v>
      </c>
      <c r="G54" s="47">
        <v>171.4</v>
      </c>
      <c r="H54" s="47">
        <v>171.4</v>
      </c>
    </row>
    <row r="55" spans="1:8" s="42" customFormat="1" ht="54.75">
      <c r="A55" s="64" t="s">
        <v>109</v>
      </c>
      <c r="B55" s="40" t="s">
        <v>110</v>
      </c>
      <c r="C55" s="43"/>
      <c r="D55" s="43"/>
      <c r="E55" s="43"/>
      <c r="F55" s="21">
        <f aca="true" t="shared" si="1" ref="F55:H56">F56</f>
        <v>304.1</v>
      </c>
      <c r="G55" s="21">
        <f t="shared" si="1"/>
        <v>304.1</v>
      </c>
      <c r="H55" s="21">
        <f t="shared" si="1"/>
        <v>304.1</v>
      </c>
    </row>
    <row r="56" spans="1:8" s="42" customFormat="1" ht="123.75">
      <c r="A56" s="65" t="s">
        <v>111</v>
      </c>
      <c r="B56" s="43" t="s">
        <v>112</v>
      </c>
      <c r="C56" s="43"/>
      <c r="D56" s="43"/>
      <c r="E56" s="43"/>
      <c r="F56" s="27">
        <f t="shared" si="1"/>
        <v>304.1</v>
      </c>
      <c r="G56" s="27">
        <f t="shared" si="1"/>
        <v>304.1</v>
      </c>
      <c r="H56" s="27">
        <f t="shared" si="1"/>
        <v>304.1</v>
      </c>
    </row>
    <row r="57" spans="1:8" s="42" customFormat="1" ht="54.75">
      <c r="A57" s="34" t="s">
        <v>113</v>
      </c>
      <c r="B57" s="45" t="s">
        <v>114</v>
      </c>
      <c r="C57" s="43" t="s">
        <v>23</v>
      </c>
      <c r="D57" s="43" t="s">
        <v>30</v>
      </c>
      <c r="E57" s="43" t="s">
        <v>85</v>
      </c>
      <c r="F57" s="27">
        <v>304.1</v>
      </c>
      <c r="G57" s="47">
        <v>304.1</v>
      </c>
      <c r="H57" s="47">
        <v>304.1</v>
      </c>
    </row>
    <row r="58" spans="1:8" s="66" customFormat="1" ht="14.25">
      <c r="A58" s="39" t="s">
        <v>115</v>
      </c>
      <c r="B58" s="40">
        <v>99</v>
      </c>
      <c r="C58" s="55"/>
      <c r="D58" s="40"/>
      <c r="E58" s="40"/>
      <c r="F58" s="41">
        <f>F59</f>
        <v>5708.88</v>
      </c>
      <c r="G58" s="37">
        <f>G59</f>
        <v>3347.0000000000005</v>
      </c>
      <c r="H58" s="37">
        <f>H59</f>
        <v>3434.4000000000005</v>
      </c>
    </row>
    <row r="59" spans="1:8" s="66" customFormat="1" ht="27">
      <c r="A59" s="24" t="s">
        <v>116</v>
      </c>
      <c r="B59" s="43">
        <v>999</v>
      </c>
      <c r="C59" s="54"/>
      <c r="D59" s="43"/>
      <c r="E59" s="43"/>
      <c r="F59" s="44">
        <f>SUM(F60:F77)</f>
        <v>5708.88</v>
      </c>
      <c r="G59" s="31">
        <f>SUM(G60:G77)</f>
        <v>3347.0000000000005</v>
      </c>
      <c r="H59" s="31">
        <f>SUM(H60:H77)</f>
        <v>3434.4000000000005</v>
      </c>
    </row>
    <row r="60" spans="1:8" s="22" customFormat="1" ht="110.25">
      <c r="A60" s="34" t="s">
        <v>117</v>
      </c>
      <c r="B60" s="45" t="s">
        <v>118</v>
      </c>
      <c r="C60" s="43" t="s">
        <v>99</v>
      </c>
      <c r="D60" s="43" t="s">
        <v>12</v>
      </c>
      <c r="E60" s="43" t="s">
        <v>55</v>
      </c>
      <c r="F60" s="27">
        <v>745</v>
      </c>
      <c r="G60" s="46">
        <v>745</v>
      </c>
      <c r="H60" s="46">
        <v>745</v>
      </c>
    </row>
    <row r="61" spans="1:8" s="42" customFormat="1" ht="82.5">
      <c r="A61" s="34" t="s">
        <v>119</v>
      </c>
      <c r="B61" s="45" t="s">
        <v>120</v>
      </c>
      <c r="C61" s="54">
        <v>100</v>
      </c>
      <c r="D61" s="43" t="s">
        <v>12</v>
      </c>
      <c r="E61" s="43" t="s">
        <v>55</v>
      </c>
      <c r="F61" s="27">
        <v>1375.8</v>
      </c>
      <c r="G61" s="47">
        <v>1375.8</v>
      </c>
      <c r="H61" s="47">
        <v>1375.8</v>
      </c>
    </row>
    <row r="62" spans="1:8" s="42" customFormat="1" ht="96">
      <c r="A62" s="34" t="s">
        <v>121</v>
      </c>
      <c r="B62" s="45" t="s">
        <v>122</v>
      </c>
      <c r="C62" s="54">
        <v>500</v>
      </c>
      <c r="D62" s="43" t="s">
        <v>12</v>
      </c>
      <c r="E62" s="43" t="s">
        <v>55</v>
      </c>
      <c r="F62" s="27">
        <v>679.3</v>
      </c>
      <c r="G62" s="47">
        <v>679.3</v>
      </c>
      <c r="H62" s="47">
        <v>679.3</v>
      </c>
    </row>
    <row r="63" spans="1:8" s="52" customFormat="1" ht="41.25">
      <c r="A63" s="34" t="s">
        <v>123</v>
      </c>
      <c r="B63" s="45" t="s">
        <v>124</v>
      </c>
      <c r="C63" s="54">
        <v>800</v>
      </c>
      <c r="D63" s="43" t="s">
        <v>12</v>
      </c>
      <c r="E63" s="43" t="s">
        <v>110</v>
      </c>
      <c r="F63" s="27">
        <v>68.6</v>
      </c>
      <c r="G63" s="47">
        <v>68.6</v>
      </c>
      <c r="H63" s="47">
        <v>68.6</v>
      </c>
    </row>
    <row r="64" spans="1:8" s="52" customFormat="1" ht="54.75" hidden="1">
      <c r="A64" s="30" t="s">
        <v>125</v>
      </c>
      <c r="B64" s="45" t="s">
        <v>126</v>
      </c>
      <c r="C64" s="54">
        <v>200</v>
      </c>
      <c r="D64" s="43" t="s">
        <v>12</v>
      </c>
      <c r="E64" s="43" t="s">
        <v>91</v>
      </c>
      <c r="F64" s="44"/>
      <c r="G64" s="47"/>
      <c r="H64" s="47"/>
    </row>
    <row r="65" spans="1:8" s="52" customFormat="1" ht="41.25" hidden="1">
      <c r="A65" s="30" t="s">
        <v>127</v>
      </c>
      <c r="B65" s="45" t="s">
        <v>126</v>
      </c>
      <c r="C65" s="54">
        <v>300</v>
      </c>
      <c r="D65" s="43" t="s">
        <v>12</v>
      </c>
      <c r="E65" s="43" t="s">
        <v>91</v>
      </c>
      <c r="F65" s="44"/>
      <c r="G65" s="47"/>
      <c r="H65" s="47"/>
    </row>
    <row r="66" spans="1:8" s="42" customFormat="1" ht="96">
      <c r="A66" s="34" t="s">
        <v>128</v>
      </c>
      <c r="B66" s="45" t="s">
        <v>129</v>
      </c>
      <c r="C66" s="43" t="s">
        <v>99</v>
      </c>
      <c r="D66" s="43" t="s">
        <v>25</v>
      </c>
      <c r="E66" s="43" t="s">
        <v>30</v>
      </c>
      <c r="F66" s="27">
        <v>176.3</v>
      </c>
      <c r="G66" s="47">
        <v>176.3</v>
      </c>
      <c r="H66" s="47">
        <v>176.3</v>
      </c>
    </row>
    <row r="67" spans="1:8" s="42" customFormat="1" ht="82.5">
      <c r="A67" s="35" t="s">
        <v>151</v>
      </c>
      <c r="B67" s="45" t="s">
        <v>129</v>
      </c>
      <c r="C67" s="43" t="s">
        <v>23</v>
      </c>
      <c r="D67" s="43" t="s">
        <v>25</v>
      </c>
      <c r="E67" s="43" t="s">
        <v>30</v>
      </c>
      <c r="F67" s="27">
        <v>26.4</v>
      </c>
      <c r="G67" s="47">
        <v>26.4</v>
      </c>
      <c r="H67" s="47">
        <v>26.4</v>
      </c>
    </row>
    <row r="68" spans="1:8" s="42" customFormat="1" ht="69" hidden="1">
      <c r="A68" s="30" t="s">
        <v>130</v>
      </c>
      <c r="B68" s="29" t="s">
        <v>131</v>
      </c>
      <c r="C68" s="26" t="s">
        <v>132</v>
      </c>
      <c r="D68" s="26" t="s">
        <v>18</v>
      </c>
      <c r="E68" s="26" t="s">
        <v>12</v>
      </c>
      <c r="F68" s="67">
        <v>0</v>
      </c>
      <c r="G68" s="47"/>
      <c r="H68" s="47"/>
    </row>
    <row r="69" spans="1:8" s="42" customFormat="1" ht="69">
      <c r="A69" s="34" t="s">
        <v>133</v>
      </c>
      <c r="B69" s="45" t="s">
        <v>134</v>
      </c>
      <c r="C69" s="54">
        <v>800</v>
      </c>
      <c r="D69" s="43" t="s">
        <v>55</v>
      </c>
      <c r="E69" s="43" t="s">
        <v>12</v>
      </c>
      <c r="F69" s="27">
        <v>2187.3</v>
      </c>
      <c r="G69" s="46">
        <v>0</v>
      </c>
      <c r="H69" s="46">
        <v>0</v>
      </c>
    </row>
    <row r="70" spans="1:8" s="42" customFormat="1" ht="69" hidden="1">
      <c r="A70" s="34" t="s">
        <v>133</v>
      </c>
      <c r="B70" s="45" t="s">
        <v>134</v>
      </c>
      <c r="C70" s="54">
        <v>800</v>
      </c>
      <c r="D70" s="43" t="s">
        <v>55</v>
      </c>
      <c r="E70" s="43" t="s">
        <v>135</v>
      </c>
      <c r="F70" s="68">
        <v>0</v>
      </c>
      <c r="G70" s="46">
        <v>0</v>
      </c>
      <c r="H70" s="46">
        <v>0</v>
      </c>
    </row>
    <row r="71" spans="1:8" s="42" customFormat="1" ht="54.75">
      <c r="A71" s="34" t="s">
        <v>69</v>
      </c>
      <c r="B71" s="45" t="s">
        <v>136</v>
      </c>
      <c r="C71" s="43" t="s">
        <v>17</v>
      </c>
      <c r="D71" s="43" t="s">
        <v>137</v>
      </c>
      <c r="E71" s="43" t="s">
        <v>137</v>
      </c>
      <c r="F71" s="27">
        <v>40</v>
      </c>
      <c r="G71" s="46">
        <v>40</v>
      </c>
      <c r="H71" s="46">
        <v>40</v>
      </c>
    </row>
    <row r="72" spans="1:8" s="69" customFormat="1" ht="27" hidden="1">
      <c r="A72" s="34" t="s">
        <v>138</v>
      </c>
      <c r="B72" s="45" t="s">
        <v>139</v>
      </c>
      <c r="C72" s="54">
        <v>500</v>
      </c>
      <c r="D72" s="43" t="s">
        <v>85</v>
      </c>
      <c r="E72" s="43" t="s">
        <v>30</v>
      </c>
      <c r="F72" s="27">
        <v>0</v>
      </c>
      <c r="G72" s="47"/>
      <c r="H72" s="47"/>
    </row>
    <row r="73" spans="1:8" s="69" customFormat="1" ht="27">
      <c r="A73" s="34" t="s">
        <v>138</v>
      </c>
      <c r="B73" s="45" t="s">
        <v>140</v>
      </c>
      <c r="C73" s="54">
        <v>500</v>
      </c>
      <c r="D73" s="43" t="s">
        <v>85</v>
      </c>
      <c r="E73" s="43" t="s">
        <v>30</v>
      </c>
      <c r="F73" s="27">
        <v>286</v>
      </c>
      <c r="G73" s="27">
        <v>214</v>
      </c>
      <c r="H73" s="27">
        <v>286</v>
      </c>
    </row>
    <row r="74" spans="1:8" s="69" customFormat="1" ht="41.25">
      <c r="A74" s="34" t="s">
        <v>141</v>
      </c>
      <c r="B74" s="45" t="s">
        <v>142</v>
      </c>
      <c r="C74" s="54">
        <v>500</v>
      </c>
      <c r="D74" s="43" t="s">
        <v>85</v>
      </c>
      <c r="E74" s="43" t="s">
        <v>30</v>
      </c>
      <c r="F74" s="68">
        <v>98.28</v>
      </c>
      <c r="G74" s="27">
        <v>0</v>
      </c>
      <c r="H74" s="27">
        <v>0</v>
      </c>
    </row>
    <row r="75" spans="1:8" s="69" customFormat="1" ht="41.25">
      <c r="A75" s="34" t="s">
        <v>143</v>
      </c>
      <c r="B75" s="45" t="s">
        <v>144</v>
      </c>
      <c r="C75" s="54">
        <v>500</v>
      </c>
      <c r="D75" s="43" t="s">
        <v>85</v>
      </c>
      <c r="E75" s="43" t="s">
        <v>30</v>
      </c>
      <c r="F75" s="27">
        <v>25.9</v>
      </c>
      <c r="G75" s="27">
        <v>21.6</v>
      </c>
      <c r="H75" s="27">
        <v>37</v>
      </c>
    </row>
    <row r="76" spans="1:9" s="72" customFormat="1" ht="54.75" hidden="1">
      <c r="A76" s="34" t="s">
        <v>69</v>
      </c>
      <c r="B76" s="45" t="s">
        <v>136</v>
      </c>
      <c r="C76" s="54">
        <v>600</v>
      </c>
      <c r="D76" s="43" t="s">
        <v>110</v>
      </c>
      <c r="E76" s="43" t="s">
        <v>25</v>
      </c>
      <c r="F76" s="27"/>
      <c r="G76" s="47"/>
      <c r="H76" s="70"/>
      <c r="I76" s="71"/>
    </row>
    <row r="77" spans="1:9" s="72" customFormat="1" ht="54.75" hidden="1">
      <c r="A77" s="34" t="s">
        <v>145</v>
      </c>
      <c r="B77" s="45" t="s">
        <v>146</v>
      </c>
      <c r="C77" s="54">
        <v>200</v>
      </c>
      <c r="D77" s="43" t="s">
        <v>110</v>
      </c>
      <c r="E77" s="43" t="s">
        <v>25</v>
      </c>
      <c r="F77" s="68">
        <v>0</v>
      </c>
      <c r="G77" s="47"/>
      <c r="H77" s="70"/>
      <c r="I77" s="71"/>
    </row>
    <row r="78" spans="1:8" s="78" customFormat="1" ht="15">
      <c r="A78" s="73" t="s">
        <v>147</v>
      </c>
      <c r="B78" s="74"/>
      <c r="C78" s="75"/>
      <c r="D78" s="76"/>
      <c r="E78" s="76"/>
      <c r="F78" s="77">
        <f>SUM(F9,F14,F17,F28,F38,F55,F58,F46)</f>
        <v>36755.079999999994</v>
      </c>
      <c r="G78" s="77">
        <f>SUM(G9,G14,G17,G28,G38,G55,G58,G46)</f>
        <v>34833.6</v>
      </c>
      <c r="H78" s="77">
        <f>SUM(H9,H14,H17,H28,H38,H55,H58,H46)</f>
        <v>35318.18</v>
      </c>
    </row>
  </sheetData>
  <sheetProtection selectLockedCells="1" selectUnlockedCells="1"/>
  <mergeCells count="4">
    <mergeCell ref="C1:H1"/>
    <mergeCell ref="C2:H2"/>
    <mergeCell ref="C3:H3"/>
    <mergeCell ref="A5:H5"/>
  </mergeCells>
  <printOptions/>
  <pageMargins left="0.5458333333333333" right="0.14652777777777778" top="0.4361111111111111" bottom="0.36736111111111114" header="0.5118055555555555" footer="0.5118055555555555"/>
  <pageSetup fitToHeight="15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2018-11-14T13:58:36Z</cp:lastPrinted>
  <dcterms:modified xsi:type="dcterms:W3CDTF">2018-12-06T10:14:19Z</dcterms:modified>
  <cp:category/>
  <cp:version/>
  <cp:contentType/>
  <cp:contentStatus/>
</cp:coreProperties>
</file>