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<sst xmlns="http://schemas.openxmlformats.org/spreadsheetml/2006/main" count="252" uniqueCount="141">
  <si>
    <t>Приложение № 4</t>
  </si>
  <si>
    <t>к решению Совета народных депутатов  муниципального образования Андреевское сельское поселение</t>
  </si>
  <si>
    <t>Изменения к распределению бюджетных ассигнований по целевым статьям (муниципальным программам муниципального образования Андреевское сельское поселение и непрограммным направлениям деятельности), группам видов расходов, разделам, подразделам классификации расходов бюджета муниципального образования Андреевское сельское поселение на 2017 год</t>
  </si>
  <si>
    <t>(тыс.руб.)</t>
  </si>
  <si>
    <t xml:space="preserve">Наименование расходов </t>
  </si>
  <si>
    <t>Код целевой статьи</t>
  </si>
  <si>
    <t>Код вида расхо
дов</t>
  </si>
  <si>
    <t>Код раздела</t>
  </si>
  <si>
    <t>Код подраз
дела</t>
  </si>
  <si>
    <t xml:space="preserve">План 
на 2017 год </t>
  </si>
  <si>
    <t>2</t>
  </si>
  <si>
    <t>5</t>
  </si>
  <si>
    <t>Муниципальная программа "Капитальный ремонт многоквартирных домов муниципального образования  Андреевское сельское поселение на 2017-2019 годы"</t>
  </si>
  <si>
    <t>01</t>
  </si>
  <si>
    <t xml:space="preserve"> Основное мероприятие "Обеспечение  мероприятий по софинансированию краткосрочного плана капитального ремонта многоквартирных домов" </t>
  </si>
  <si>
    <t>01001</t>
  </si>
  <si>
    <t>Расходы на обеспечение мероприятий по софинансированию краткосрочного плана капитального ремонта многоквартирных домов  (Предоставление субсидий бюджетным, автономным учреждениям и иным некоммерческим организациям)</t>
  </si>
  <si>
    <t>01001109601</t>
  </si>
  <si>
    <t>600</t>
  </si>
  <si>
    <t>05</t>
  </si>
  <si>
    <t>Основное мероприятие " Оплата взносов на  капитальный ремонт многоквартирных домов"</t>
  </si>
  <si>
    <t>01002</t>
  </si>
  <si>
    <t xml:space="preserve"> Расходы на оплату взносов на  капитальный ремонт многоквартирных домов (Закупка товаров, работ и услуг для государственных (муниципальных) нужд)</t>
  </si>
  <si>
    <t>0100262060</t>
  </si>
  <si>
    <t>200</t>
  </si>
  <si>
    <t>Муниципальная программа "Обеспечение охраны жизни людей на водных объектах муниципального образования Андреевского сельского поселения Александровского района Владимирской области на 2016-2018 гг."</t>
  </si>
  <si>
    <t>02</t>
  </si>
  <si>
    <t>Основное мероприятие "Усиление защиты населения и территории района от чрезвычайных ситуаций"</t>
  </si>
  <si>
    <t>02001</t>
  </si>
  <si>
    <t>Расходы на проведение мероприятий по обеспечению  охраны жизни людей на водных объектах (Закупка товаров, работ и услуг для государственных (муниципальных) нужд)</t>
  </si>
  <si>
    <t>0200160050</t>
  </si>
  <si>
    <t>03</t>
  </si>
  <si>
    <t>09</t>
  </si>
  <si>
    <t>Муниципальная программа "Комплексная программа благоустройства территории Андреевского сельского поселения на 2017-2019 годы"</t>
  </si>
  <si>
    <t>Основное мероприятие "Уличное освещение"</t>
  </si>
  <si>
    <t>03001</t>
  </si>
  <si>
    <t>Расходы на уличное освещение  (Закупка товаров, работ и услуг для государственных (муниципальных) нужд)</t>
  </si>
  <si>
    <t>0300162070</t>
  </si>
  <si>
    <t>800</t>
  </si>
  <si>
    <t>Основное мероприятие "Содержание сетей   уличного освещения"</t>
  </si>
  <si>
    <t>03002</t>
  </si>
  <si>
    <t>Расходы на  содержание сетей  уличного освещения  (Закупка товаров, работ и услуг для государственных (муниципальных) нужд)</t>
  </si>
  <si>
    <t>0300262070</t>
  </si>
  <si>
    <t>Основное мероприятие "Организация и содержание мест захоронения"</t>
  </si>
  <si>
    <t>03003</t>
  </si>
  <si>
    <t>Расходы на организацию и содержание мест захоронения (Закупка товаров, работ и услуг для государственных (муниципальных) нужд)</t>
  </si>
  <si>
    <t>0300362070</t>
  </si>
  <si>
    <t>Основное мероприятие "Прочие мероприятия по  благоустройству территории"</t>
  </si>
  <si>
    <t>03004</t>
  </si>
  <si>
    <t>Расходы на прочие мероприятия по благоустройству территории (Закупка товаров, работ и услуг для государственных (муниципальных) нужд)</t>
  </si>
  <si>
    <t>0300462070</t>
  </si>
  <si>
    <t>Основное мероприятие "Ликвидация стихийных свалок"</t>
  </si>
  <si>
    <t>03005</t>
  </si>
  <si>
    <t>Расходы на ликвидацию стихийных свалок (Закупка товаров, работ и услуг для государственных (муниципальных) нужд)</t>
  </si>
  <si>
    <t>0300562070</t>
  </si>
  <si>
    <t>06</t>
  </si>
  <si>
    <t>Муниципальная программа "Сохранение и развитие культуры муниципального образования Андреевское сельское поселение на 2017-2019 годы"</t>
  </si>
  <si>
    <t>04</t>
  </si>
  <si>
    <t>Основное мероприятие "Обеспечение деятельности (оказание услуг) муниципального бюджетного учреждения культуры"</t>
  </si>
  <si>
    <t>04001</t>
  </si>
  <si>
    <t>Расходы на обеспечение деятельности (оказание услуг) муниципального бюджетного учреждения культуры "Андреевский культурно-методический центр" (Предоставление субсидий бюджетным, автономным учреждениям и иным некоммерческим организациям)</t>
  </si>
  <si>
    <t>0400140050</t>
  </si>
  <si>
    <t>08</t>
  </si>
  <si>
    <t>Софинансирование расходов за счет средств местного бюджета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(Предоставление субсидий бюджетным, автономным учреждениям и иным некоммерческим организациям)</t>
  </si>
  <si>
    <t>0400140390</t>
  </si>
  <si>
    <t>04001S0390</t>
  </si>
  <si>
    <t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(Предоставление субсидий бюджетным, автономным учреждениям и иным некоммерческим организациям)</t>
  </si>
  <si>
    <t>0400170390</t>
  </si>
  <si>
    <t>Основное мероприятие "Проведение культурно-массовых мероприятий муниципальными учреждениями культуры"</t>
  </si>
  <si>
    <t>04002</t>
  </si>
  <si>
    <t>Расходы на проведение мероприятий (Предоставление субсидий бюджетным, автономным учреждениям и иным некоммерческим организациям)</t>
  </si>
  <si>
    <t>0400260060</t>
  </si>
  <si>
    <t>Расходы на реализацию творческих проектов на селе в сфере культуры (Предоставление субсидий бюджетным, автономным учреждениям и иным некоммерческим организациям)</t>
  </si>
  <si>
    <t>0400271330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</si>
  <si>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культуры"</t>
  </si>
  <si>
    <t>04003</t>
  </si>
  <si>
    <t>Расходы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культуры(Предоставление субсидий бюджетным, автономным учреждениям и иным некоммерческим организациям)</t>
  </si>
  <si>
    <t>0400370230</t>
  </si>
  <si>
    <t xml:space="preserve"> Муниципальная программа "Развитие муниципальной службы в муниципальном образовании Андреевское сельское поселение Александровского района на 2017-2019 годы"</t>
  </si>
  <si>
    <t>Основное мероприятие "Материально-техническое обеспечение муниципальной службы, создание оптимальных условий для результативной и высокоэффективной служебной деятельности персонала"</t>
  </si>
  <si>
    <t>05001</t>
  </si>
  <si>
    <t>Расходы на обеспечение деятельности учреждений и органов власти (Закупка товаров, работ и услуг для муниципальных нужд)</t>
  </si>
  <si>
    <t>0500180020</t>
  </si>
  <si>
    <t>13</t>
  </si>
  <si>
    <t>Основное мероприятие "Пенсионное обеспечение"</t>
  </si>
  <si>
    <t>05002</t>
  </si>
  <si>
    <t>Расходы на пенсионное обеспечение (Закупка товаров, работ и услуг для муниципальных нужд)</t>
  </si>
  <si>
    <t>0500260070</t>
  </si>
  <si>
    <t>10</t>
  </si>
  <si>
    <t>Расходы на пенсионное обеспечение (Социальное обеспечение и иные выплаты населению)</t>
  </si>
  <si>
    <t>300</t>
  </si>
  <si>
    <t xml:space="preserve">Основное мероприятие "Размещение информации о деятельности органов местного самоуправления и социально-экономического развития поселения" </t>
  </si>
  <si>
    <t>05003</t>
  </si>
  <si>
    <t>Расходы на размещение информации о деятельности органов местного самоуправления и социально-экономического развития поселения (Закупка товаров, работ и услуг для государственных (муниципальных) нужд)</t>
  </si>
  <si>
    <t>0500362100</t>
  </si>
  <si>
    <t>Муниципальная программа "Развитие системы пожарной безопасности на территории Андреевского сельского поселения на период 2017-2019 годов"</t>
  </si>
  <si>
    <t>11</t>
  </si>
  <si>
    <t>Основное мероприятие "Последовательное развитие системы пожарной безопасности, совершенствование системы первичных мер пожарной безопасности на территории поселения, а также обеспечение необходимых условий для безопасной жизнедеятельности и устойчивого социально-экономического развития муниципального образования"</t>
  </si>
  <si>
    <t>11001</t>
  </si>
  <si>
    <t>Расходы, связанные с проведением противопожарных работ (Закупка товаров, работ и услуг для государственных (муниципальных) нужд)</t>
  </si>
  <si>
    <t>1100160090</t>
  </si>
  <si>
    <t>Непрограммные расходы</t>
  </si>
  <si>
    <t>Непрограммные расходы органов исполнительной власти</t>
  </si>
  <si>
    <t>Расходы на обеспечение деятельности учреждений и органов власти (Закупка товаров, работ и услуг для государственных (муниципальных) нужд)</t>
  </si>
  <si>
    <t>9990080020</t>
  </si>
  <si>
    <t>Расходы на выплаты по оплате труда Главы администрации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</si>
  <si>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999008Г110</t>
  </si>
  <si>
    <t>100</t>
  </si>
  <si>
    <t>Расходы на выплаты по оплате труда работников учреждений и органов власти (Расходы на выплаты персоналу в целях обеспечения выполнения функций органами местного самоуправления (органами власти), казенными учреждениями)</t>
  </si>
  <si>
    <t>9990080010</t>
  </si>
  <si>
    <t>Расходы на предоставление межбюджетных трансфертов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(Межбюджетные трансферты)</t>
  </si>
  <si>
    <t>9990010030</t>
  </si>
  <si>
    <t>Резервный фонд администрации муниципального образования (Иные бюджетные ассигнования)</t>
  </si>
  <si>
    <t>9990060040</t>
  </si>
  <si>
    <t>Резерв на повышение оплаты труда работникам учреждений и органов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</si>
  <si>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9990080080</t>
  </si>
  <si>
    <t>Расходы на выплаты по оплате труда МКУ "АХО Андреевского сельского поселения"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</si>
  <si>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999008Б010</t>
  </si>
  <si>
    <t>Расходы на обеспечение деятельности МКУ "АХО Андреевского сельского поселения" (Закупка товаров, работ и услуг для государственных (муниципальных) нужд)</t>
  </si>
  <si>
    <t>999008Б020</t>
  </si>
  <si>
    <t>Расходы на проведение независимой оценки качества муниципальных услуг в сфере культуры (Закупка товаров, работ и услуг для государственных (муниципальных) нужд)</t>
  </si>
  <si>
    <t>9990080200</t>
  </si>
  <si>
    <t>Расходы на выполнение функций по осуществлению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органами местного самоуправления (органами власти), казенными учреждениями)</t>
  </si>
  <si>
    <t>9990051180</t>
  </si>
  <si>
    <t>Расходы на выполнение функций по осуществлению первичного воинского учета на территориях, где отсутствуют военные комиссариаты (Закупка товаров, работ и услуг для муниципальных нужд)</t>
  </si>
  <si>
    <t>Расходы на улучшение жилищных условий граждан, признанных нуждающимися в жилых помещениях (Капитальные вложения в объекты государственной (муниципальной) собственности)</t>
  </si>
  <si>
    <t>9990062С10</t>
  </si>
  <si>
    <t>400</t>
  </si>
  <si>
    <t>9990060060</t>
  </si>
  <si>
    <t>07</t>
  </si>
  <si>
    <t>Резерв на повышение оплаты труда работникам бюджетных и автономных учреждений (Предоставление субсидий бюджетным, автономным учреждениям и иным некоммерческим организациям)</t>
  </si>
  <si>
    <t>9990040080</t>
  </si>
  <si>
    <t>Расходы на обеспечение жильем молодых семей  (Межбюджетные трансферты)</t>
  </si>
  <si>
    <t>999001Ж010</t>
  </si>
  <si>
    <t>Расходы на  улучшение жилищных условий граждан, проживающих в сельской местности (Межбюджетные трансферты)</t>
  </si>
  <si>
    <t>999001Ж030</t>
  </si>
  <si>
    <t>9990010200</t>
  </si>
  <si>
    <t>ВСЕГО РАСХОДОВ:</t>
  </si>
  <si>
    <t>Расходы на оказание материальной помощи населению (Социальное обеспечение и иные выплаты населению)</t>
  </si>
  <si>
    <t>9990000010</t>
  </si>
  <si>
    <t xml:space="preserve">от 25.12. 2017 №  34 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</si>
</sst>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0"/>
    <numFmt numFmtId="165" formatCode="000"/>
    <numFmt numFmtId="166" formatCode="0.0"/>
  </numFmts>
  <fonts count="57">
    <font>
      <sz val="10"/>
      <name val="Arial Cyr"/>
      <family val="2"/>
    </font>
    <font>
      <sz val="10"/>
      <name val="Arial"/>
      <family val="0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16"/>
      <name val="Arial Cyr"/>
      <family val="2"/>
    </font>
    <font>
      <b/>
      <sz val="10"/>
      <color indexed="9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b/>
      <sz val="24"/>
      <color indexed="8"/>
      <name val="Arial Cyr"/>
      <family val="2"/>
    </font>
    <font>
      <sz val="18"/>
      <color indexed="8"/>
      <name val="Arial Cyr"/>
      <family val="2"/>
    </font>
    <font>
      <sz val="12"/>
      <color indexed="8"/>
      <name val="Arial Cyr"/>
      <family val="2"/>
    </font>
    <font>
      <sz val="10"/>
      <color indexed="19"/>
      <name val="Arial Cyr"/>
      <family val="2"/>
    </font>
    <font>
      <sz val="10"/>
      <color indexed="63"/>
      <name val="Arial Cyr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2" fillId="22" borderId="0" applyNumberFormat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6" borderId="0" applyNumberFormat="0" applyBorder="0" applyAlignment="0" applyProtection="0"/>
    <xf numFmtId="0" fontId="12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3" borderId="2" applyNumberFormat="0" applyAlignment="0" applyProtection="0"/>
    <xf numFmtId="0" fontId="43" fillId="34" borderId="3" applyNumberFormat="0" applyAlignment="0" applyProtection="0"/>
    <xf numFmtId="0" fontId="44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6" fillId="39" borderId="0" applyNumberFormat="0" applyBorder="0" applyAlignment="0" applyProtection="0"/>
  </cellStyleXfs>
  <cellXfs count="68">
    <xf numFmtId="0" fontId="0" fillId="0" borderId="0" xfId="0" applyAlignment="1">
      <alignment/>
    </xf>
    <xf numFmtId="0" fontId="13" fillId="0" borderId="0" xfId="0" applyFont="1" applyAlignment="1">
      <alignment/>
    </xf>
    <xf numFmtId="164" fontId="13" fillId="0" borderId="0" xfId="0" applyNumberFormat="1" applyFont="1" applyAlignment="1">
      <alignment horizontal="center"/>
    </xf>
    <xf numFmtId="165" fontId="13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13" fillId="0" borderId="0" xfId="0" applyNumberFormat="1" applyFont="1" applyFill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11" xfId="0" applyFont="1" applyBorder="1" applyAlignment="1">
      <alignment horizontal="center" vertical="center" wrapText="1"/>
    </xf>
    <xf numFmtId="164" fontId="17" fillId="0" borderId="11" xfId="0" applyNumberFormat="1" applyFont="1" applyBorder="1" applyAlignment="1">
      <alignment horizontal="center" vertical="center" wrapText="1"/>
    </xf>
    <xf numFmtId="165" fontId="17" fillId="0" borderId="11" xfId="0" applyNumberFormat="1" applyFont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1" fontId="17" fillId="0" borderId="11" xfId="0" applyNumberFormat="1" applyFont="1" applyBorder="1" applyAlignment="1">
      <alignment horizontal="center" vertical="center" wrapText="1"/>
    </xf>
    <xf numFmtId="0" fontId="18" fillId="40" borderId="11" xfId="0" applyFont="1" applyFill="1" applyBorder="1" applyAlignment="1">
      <alignment horizontal="left" vertical="top" wrapText="1"/>
    </xf>
    <xf numFmtId="49" fontId="18" fillId="0" borderId="11" xfId="0" applyNumberFormat="1" applyFont="1" applyBorder="1" applyAlignment="1">
      <alignment horizontal="left" wrapText="1"/>
    </xf>
    <xf numFmtId="49" fontId="18" fillId="40" borderId="11" xfId="0" applyNumberFormat="1" applyFont="1" applyFill="1" applyBorder="1" applyAlignment="1">
      <alignment horizontal="center" wrapText="1"/>
    </xf>
    <xf numFmtId="0" fontId="18" fillId="0" borderId="11" xfId="0" applyNumberFormat="1" applyFont="1" applyFill="1" applyBorder="1" applyAlignment="1">
      <alignment horizontal="right" wrapText="1"/>
    </xf>
    <xf numFmtId="0" fontId="13" fillId="0" borderId="0" xfId="0" applyFont="1" applyAlignment="1">
      <alignment/>
    </xf>
    <xf numFmtId="0" fontId="14" fillId="40" borderId="11" xfId="0" applyNumberFormat="1" applyFont="1" applyFill="1" applyBorder="1" applyAlignment="1">
      <alignment horizontal="left" vertical="top" wrapText="1"/>
    </xf>
    <xf numFmtId="49" fontId="14" fillId="0" borderId="11" xfId="0" applyNumberFormat="1" applyFont="1" applyBorder="1" applyAlignment="1">
      <alignment horizontal="left" wrapText="1"/>
    </xf>
    <xf numFmtId="49" fontId="14" fillId="40" borderId="11" xfId="0" applyNumberFormat="1" applyFont="1" applyFill="1" applyBorder="1" applyAlignment="1">
      <alignment horizontal="center" wrapText="1"/>
    </xf>
    <xf numFmtId="0" fontId="14" fillId="0" borderId="11" xfId="0" applyNumberFormat="1" applyFont="1" applyFill="1" applyBorder="1" applyAlignment="1">
      <alignment horizontal="right" wrapText="1"/>
    </xf>
    <xf numFmtId="49" fontId="14" fillId="40" borderId="11" xfId="0" applyNumberFormat="1" applyFont="1" applyFill="1" applyBorder="1" applyAlignment="1">
      <alignment horizontal="left" wrapText="1"/>
    </xf>
    <xf numFmtId="0" fontId="14" fillId="40" borderId="11" xfId="0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 horizontal="left" vertical="top" wrapText="1"/>
    </xf>
    <xf numFmtId="49" fontId="18" fillId="40" borderId="11" xfId="0" applyNumberFormat="1" applyFont="1" applyFill="1" applyBorder="1" applyAlignment="1">
      <alignment horizontal="left" wrapText="1"/>
    </xf>
    <xf numFmtId="0" fontId="14" fillId="0" borderId="11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left" vertical="center" wrapText="1"/>
    </xf>
    <xf numFmtId="0" fontId="13" fillId="0" borderId="0" xfId="0" applyNumberFormat="1" applyFont="1" applyAlignment="1">
      <alignment/>
    </xf>
    <xf numFmtId="49" fontId="18" fillId="0" borderId="11" xfId="0" applyNumberFormat="1" applyFont="1" applyFill="1" applyBorder="1" applyAlignment="1">
      <alignment horizontal="left" vertical="top" wrapText="1"/>
    </xf>
    <xf numFmtId="49" fontId="18" fillId="0" borderId="11" xfId="0" applyNumberFormat="1" applyFont="1" applyFill="1" applyBorder="1" applyAlignment="1">
      <alignment horizontal="left" wrapText="1"/>
    </xf>
    <xf numFmtId="49" fontId="18" fillId="0" borderId="11" xfId="0" applyNumberFormat="1" applyFont="1" applyFill="1" applyBorder="1" applyAlignment="1">
      <alignment horizontal="center" wrapText="1"/>
    </xf>
    <xf numFmtId="0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49" fontId="14" fillId="0" borderId="11" xfId="0" applyNumberFormat="1" applyFont="1" applyFill="1" applyBorder="1" applyAlignment="1">
      <alignment horizontal="left" wrapText="1"/>
    </xf>
    <xf numFmtId="49" fontId="14" fillId="0" borderId="11" xfId="0" applyNumberFormat="1" applyFont="1" applyFill="1" applyBorder="1" applyAlignment="1">
      <alignment horizontal="center" wrapText="1"/>
    </xf>
    <xf numFmtId="11" fontId="14" fillId="0" borderId="11" xfId="0" applyNumberFormat="1" applyFont="1" applyFill="1" applyBorder="1" applyAlignment="1">
      <alignment horizontal="left" vertical="center" wrapText="1"/>
    </xf>
    <xf numFmtId="0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14" fillId="0" borderId="0" xfId="0" applyNumberFormat="1" applyFont="1" applyFill="1" applyAlignment="1">
      <alignment/>
    </xf>
    <xf numFmtId="165" fontId="14" fillId="0" borderId="11" xfId="0" applyNumberFormat="1" applyFont="1" applyFill="1" applyBorder="1" applyAlignment="1">
      <alignment horizontal="center" wrapText="1"/>
    </xf>
    <xf numFmtId="165" fontId="18" fillId="0" borderId="11" xfId="0" applyNumberFormat="1" applyFont="1" applyFill="1" applyBorder="1" applyAlignment="1">
      <alignment horizontal="center" wrapText="1"/>
    </xf>
    <xf numFmtId="0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18" fillId="0" borderId="11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40" borderId="11" xfId="0" applyFont="1" applyFill="1" applyBorder="1" applyAlignment="1">
      <alignment horizontal="left" vertical="center" wrapText="1"/>
    </xf>
    <xf numFmtId="49" fontId="14" fillId="40" borderId="11" xfId="0" applyNumberFormat="1" applyFont="1" applyFill="1" applyBorder="1" applyAlignment="1">
      <alignment wrapText="1"/>
    </xf>
    <xf numFmtId="0" fontId="21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166" fontId="14" fillId="0" borderId="11" xfId="0" applyNumberFormat="1" applyFont="1" applyFill="1" applyBorder="1" applyAlignment="1">
      <alignment horizontal="right" wrapText="1"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0" fontId="16" fillId="0" borderId="11" xfId="0" applyFont="1" applyFill="1" applyBorder="1" applyAlignment="1">
      <alignment horizontal="left" vertical="top" wrapText="1"/>
    </xf>
    <xf numFmtId="164" fontId="16" fillId="0" borderId="11" xfId="0" applyNumberFormat="1" applyFont="1" applyFill="1" applyBorder="1" applyAlignment="1">
      <alignment horizontal="left" vertical="top" wrapText="1"/>
    </xf>
    <xf numFmtId="165" fontId="16" fillId="0" borderId="11" xfId="0" applyNumberFormat="1" applyFont="1" applyFill="1" applyBorder="1" applyAlignment="1">
      <alignment horizontal="center" vertical="top" wrapText="1"/>
    </xf>
    <xf numFmtId="49" fontId="16" fillId="0" borderId="11" xfId="0" applyNumberFormat="1" applyFont="1" applyFill="1" applyBorder="1" applyAlignment="1">
      <alignment horizontal="center" vertical="top" wrapText="1"/>
    </xf>
    <xf numFmtId="0" fontId="16" fillId="0" borderId="11" xfId="0" applyNumberFormat="1" applyFont="1" applyFill="1" applyBorder="1" applyAlignment="1">
      <alignment horizontal="right" wrapText="1"/>
    </xf>
    <xf numFmtId="0" fontId="16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164" fontId="14" fillId="0" borderId="0" xfId="0" applyNumberFormat="1" applyFont="1" applyFill="1" applyBorder="1" applyAlignment="1">
      <alignment horizontal="right"/>
    </xf>
    <xf numFmtId="0" fontId="14" fillId="0" borderId="0" xfId="0" applyFont="1" applyBorder="1" applyAlignment="1">
      <alignment horizontal="right" wrapText="1"/>
    </xf>
    <xf numFmtId="164" fontId="14" fillId="0" borderId="0" xfId="0" applyNumberFormat="1" applyFont="1" applyBorder="1" applyAlignment="1">
      <alignment horizontal="right"/>
    </xf>
    <xf numFmtId="0" fontId="16" fillId="0" borderId="0" xfId="0" applyFont="1" applyBorder="1" applyAlignment="1">
      <alignment horizontal="center" vertical="center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tabSelected="1" zoomScaleSheetLayoutView="50" zoomScalePageLayoutView="0" workbookViewId="0" topLeftCell="A1">
      <selection activeCell="C3" sqref="C3:F3"/>
    </sheetView>
  </sheetViews>
  <sheetFormatPr defaultColWidth="9.00390625" defaultRowHeight="12.75"/>
  <cols>
    <col min="1" max="1" width="54.875" style="1" customWidth="1"/>
    <col min="2" max="2" width="12.875" style="2" customWidth="1"/>
    <col min="3" max="3" width="5.75390625" style="3" customWidth="1"/>
    <col min="4" max="4" width="4.625" style="4" customWidth="1"/>
    <col min="5" max="5" width="4.375" style="4" customWidth="1"/>
    <col min="6" max="6" width="14.375" style="5" customWidth="1"/>
    <col min="7" max="7" width="11.75390625" style="1" customWidth="1"/>
    <col min="8" max="16384" width="9.125" style="1" customWidth="1"/>
  </cols>
  <sheetData>
    <row r="1" spans="2:6" ht="15">
      <c r="B1" s="1"/>
      <c r="C1" s="64" t="s">
        <v>0</v>
      </c>
      <c r="D1" s="64"/>
      <c r="E1" s="64"/>
      <c r="F1" s="64"/>
    </row>
    <row r="2" spans="2:6" ht="62.25" customHeight="1">
      <c r="B2" s="1"/>
      <c r="C2" s="65" t="s">
        <v>1</v>
      </c>
      <c r="D2" s="65"/>
      <c r="E2" s="65"/>
      <c r="F2" s="65"/>
    </row>
    <row r="3" spans="2:6" ht="15">
      <c r="B3" s="1"/>
      <c r="C3" s="66" t="s">
        <v>140</v>
      </c>
      <c r="D3" s="66"/>
      <c r="E3" s="66"/>
      <c r="F3" s="66"/>
    </row>
    <row r="4" ht="15.75">
      <c r="A4" s="6"/>
    </row>
    <row r="5" spans="1:6" ht="74.25" customHeight="1">
      <c r="A5" s="67" t="s">
        <v>2</v>
      </c>
      <c r="B5" s="67"/>
      <c r="C5" s="67"/>
      <c r="D5" s="67"/>
      <c r="E5" s="67"/>
      <c r="F5" s="67"/>
    </row>
    <row r="6" spans="1:6" ht="15.75">
      <c r="A6" s="7"/>
      <c r="F6" s="5" t="s">
        <v>3</v>
      </c>
    </row>
    <row r="7" spans="1:6" ht="60" customHeight="1">
      <c r="A7" s="8" t="s">
        <v>4</v>
      </c>
      <c r="B7" s="9" t="s">
        <v>5</v>
      </c>
      <c r="C7" s="10" t="s">
        <v>6</v>
      </c>
      <c r="D7" s="11" t="s">
        <v>7</v>
      </c>
      <c r="E7" s="11" t="s">
        <v>8</v>
      </c>
      <c r="F7" s="12" t="s">
        <v>9</v>
      </c>
    </row>
    <row r="8" spans="1:6" ht="12.75">
      <c r="A8" s="13">
        <v>1</v>
      </c>
      <c r="B8" s="11" t="s">
        <v>10</v>
      </c>
      <c r="C8" s="14">
        <v>3</v>
      </c>
      <c r="D8" s="8">
        <v>4</v>
      </c>
      <c r="E8" s="11" t="s">
        <v>11</v>
      </c>
      <c r="F8" s="12">
        <v>6</v>
      </c>
    </row>
    <row r="9" spans="1:6" s="19" customFormat="1" ht="57">
      <c r="A9" s="15" t="s">
        <v>12</v>
      </c>
      <c r="B9" s="16" t="s">
        <v>13</v>
      </c>
      <c r="C9" s="17"/>
      <c r="D9" s="17"/>
      <c r="E9" s="17"/>
      <c r="F9" s="18">
        <f>F11+F13</f>
        <v>-13.635919999999999</v>
      </c>
    </row>
    <row r="10" spans="1:6" s="19" customFormat="1" ht="45">
      <c r="A10" s="20" t="s">
        <v>14</v>
      </c>
      <c r="B10" s="21" t="s">
        <v>15</v>
      </c>
      <c r="C10" s="22"/>
      <c r="D10" s="17"/>
      <c r="E10" s="17"/>
      <c r="F10" s="23">
        <f>F11</f>
        <v>-0.056420000000000005</v>
      </c>
    </row>
    <row r="11" spans="1:6" s="19" customFormat="1" ht="75">
      <c r="A11" s="20" t="s">
        <v>16</v>
      </c>
      <c r="B11" s="24" t="s">
        <v>17</v>
      </c>
      <c r="C11" s="22" t="s">
        <v>18</v>
      </c>
      <c r="D11" s="22" t="s">
        <v>19</v>
      </c>
      <c r="E11" s="22" t="s">
        <v>13</v>
      </c>
      <c r="F11" s="23">
        <v>-0.056420000000000005</v>
      </c>
    </row>
    <row r="12" spans="1:6" s="19" customFormat="1" ht="30">
      <c r="A12" s="20" t="s">
        <v>20</v>
      </c>
      <c r="B12" s="24" t="s">
        <v>21</v>
      </c>
      <c r="C12" s="22"/>
      <c r="D12" s="22"/>
      <c r="E12" s="22"/>
      <c r="F12" s="23">
        <f>F13</f>
        <v>-13.5795</v>
      </c>
    </row>
    <row r="13" spans="1:6" s="19" customFormat="1" ht="45">
      <c r="A13" s="25" t="s">
        <v>22</v>
      </c>
      <c r="B13" s="24" t="s">
        <v>23</v>
      </c>
      <c r="C13" s="22" t="s">
        <v>24</v>
      </c>
      <c r="D13" s="22" t="s">
        <v>19</v>
      </c>
      <c r="E13" s="22" t="s">
        <v>13</v>
      </c>
      <c r="F13" s="23">
        <v>-13.5795</v>
      </c>
    </row>
    <row r="14" spans="1:6" s="19" customFormat="1" ht="71.25">
      <c r="A14" s="26" t="s">
        <v>25</v>
      </c>
      <c r="B14" s="27" t="s">
        <v>26</v>
      </c>
      <c r="C14" s="22"/>
      <c r="D14" s="22"/>
      <c r="E14" s="22"/>
      <c r="F14" s="18">
        <f>F15</f>
        <v>-185.97434</v>
      </c>
    </row>
    <row r="15" spans="1:6" s="19" customFormat="1" ht="30">
      <c r="A15" s="28" t="s">
        <v>27</v>
      </c>
      <c r="B15" s="24" t="s">
        <v>28</v>
      </c>
      <c r="C15" s="22"/>
      <c r="D15" s="22"/>
      <c r="E15" s="22"/>
      <c r="F15" s="23">
        <f>F16</f>
        <v>-185.97434</v>
      </c>
    </row>
    <row r="16" spans="1:6" s="19" customFormat="1" ht="60">
      <c r="A16" s="29" t="s">
        <v>29</v>
      </c>
      <c r="B16" s="24" t="s">
        <v>30</v>
      </c>
      <c r="C16" s="22" t="s">
        <v>24</v>
      </c>
      <c r="D16" s="22" t="s">
        <v>31</v>
      </c>
      <c r="E16" s="22" t="s">
        <v>32</v>
      </c>
      <c r="F16" s="23">
        <f>-186.41434+2.44-2</f>
        <v>-185.97434</v>
      </c>
    </row>
    <row r="17" spans="1:7" s="19" customFormat="1" ht="57">
      <c r="A17" s="15" t="s">
        <v>33</v>
      </c>
      <c r="B17" s="27" t="s">
        <v>31</v>
      </c>
      <c r="C17" s="17"/>
      <c r="D17" s="17"/>
      <c r="E17" s="17"/>
      <c r="F17" s="18">
        <f>F18+F21+F23+F25+F27</f>
        <v>374.76637</v>
      </c>
      <c r="G17" s="30"/>
    </row>
    <row r="18" spans="1:7" s="19" customFormat="1" ht="15">
      <c r="A18" s="25" t="s">
        <v>34</v>
      </c>
      <c r="B18" s="24" t="s">
        <v>35</v>
      </c>
      <c r="C18" s="22"/>
      <c r="D18" s="22"/>
      <c r="E18" s="22"/>
      <c r="F18" s="23">
        <f>F19+F20</f>
        <v>-11.77906</v>
      </c>
      <c r="G18" s="30"/>
    </row>
    <row r="19" spans="1:7" s="19" customFormat="1" ht="30">
      <c r="A19" s="25" t="s">
        <v>36</v>
      </c>
      <c r="B19" s="24" t="s">
        <v>37</v>
      </c>
      <c r="C19" s="22" t="s">
        <v>24</v>
      </c>
      <c r="D19" s="22" t="s">
        <v>19</v>
      </c>
      <c r="E19" s="22" t="s">
        <v>31</v>
      </c>
      <c r="F19" s="23">
        <v>-11.77906</v>
      </c>
      <c r="G19" s="30"/>
    </row>
    <row r="20" spans="1:7" s="19" customFormat="1" ht="30" hidden="1">
      <c r="A20" s="25" t="s">
        <v>36</v>
      </c>
      <c r="B20" s="24" t="s">
        <v>37</v>
      </c>
      <c r="C20" s="22" t="s">
        <v>38</v>
      </c>
      <c r="D20" s="22" t="s">
        <v>19</v>
      </c>
      <c r="E20" s="22" t="s">
        <v>31</v>
      </c>
      <c r="F20" s="23">
        <v>0</v>
      </c>
      <c r="G20" s="30"/>
    </row>
    <row r="21" spans="1:7" s="19" customFormat="1" ht="30">
      <c r="A21" s="25" t="s">
        <v>39</v>
      </c>
      <c r="B21" s="24" t="s">
        <v>40</v>
      </c>
      <c r="C21" s="22"/>
      <c r="D21" s="22"/>
      <c r="E21" s="22"/>
      <c r="F21" s="23">
        <f>F22</f>
        <v>58.25793</v>
      </c>
      <c r="G21" s="30"/>
    </row>
    <row r="22" spans="1:7" s="19" customFormat="1" ht="45">
      <c r="A22" s="25" t="s">
        <v>41</v>
      </c>
      <c r="B22" s="24" t="s">
        <v>42</v>
      </c>
      <c r="C22" s="22" t="s">
        <v>24</v>
      </c>
      <c r="D22" s="22" t="s">
        <v>19</v>
      </c>
      <c r="E22" s="22" t="s">
        <v>31</v>
      </c>
      <c r="F22" s="23">
        <v>58.25793</v>
      </c>
      <c r="G22" s="30"/>
    </row>
    <row r="23" spans="1:7" s="19" customFormat="1" ht="30">
      <c r="A23" s="25" t="s">
        <v>43</v>
      </c>
      <c r="B23" s="24" t="s">
        <v>44</v>
      </c>
      <c r="C23" s="22"/>
      <c r="D23" s="22"/>
      <c r="E23" s="22"/>
      <c r="F23" s="23">
        <f>F24</f>
        <v>-60.7</v>
      </c>
      <c r="G23" s="30"/>
    </row>
    <row r="24" spans="1:7" s="19" customFormat="1" ht="45">
      <c r="A24" s="25" t="s">
        <v>45</v>
      </c>
      <c r="B24" s="24" t="s">
        <v>46</v>
      </c>
      <c r="C24" s="22" t="s">
        <v>24</v>
      </c>
      <c r="D24" s="22" t="s">
        <v>19</v>
      </c>
      <c r="E24" s="22" t="s">
        <v>31</v>
      </c>
      <c r="F24" s="23">
        <v>-60.7</v>
      </c>
      <c r="G24" s="30"/>
    </row>
    <row r="25" spans="1:7" s="19" customFormat="1" ht="30">
      <c r="A25" s="20" t="s">
        <v>47</v>
      </c>
      <c r="B25" s="24" t="s">
        <v>48</v>
      </c>
      <c r="C25" s="22"/>
      <c r="D25" s="22"/>
      <c r="E25" s="22"/>
      <c r="F25" s="23">
        <f>F26</f>
        <v>401.5175</v>
      </c>
      <c r="G25" s="30"/>
    </row>
    <row r="26" spans="1:7" s="19" customFormat="1" ht="45">
      <c r="A26" s="20" t="s">
        <v>49</v>
      </c>
      <c r="B26" s="24" t="s">
        <v>50</v>
      </c>
      <c r="C26" s="22" t="s">
        <v>24</v>
      </c>
      <c r="D26" s="22" t="s">
        <v>19</v>
      </c>
      <c r="E26" s="22" t="s">
        <v>31</v>
      </c>
      <c r="F26" s="23">
        <v>401.5175</v>
      </c>
      <c r="G26" s="30"/>
    </row>
    <row r="27" spans="1:7" s="19" customFormat="1" ht="15">
      <c r="A27" s="25" t="s">
        <v>51</v>
      </c>
      <c r="B27" s="24" t="s">
        <v>52</v>
      </c>
      <c r="C27" s="22"/>
      <c r="D27" s="22"/>
      <c r="E27" s="22"/>
      <c r="F27" s="23">
        <f>F28</f>
        <v>-12.53</v>
      </c>
      <c r="G27" s="30"/>
    </row>
    <row r="28" spans="1:7" s="19" customFormat="1" ht="45">
      <c r="A28" s="20" t="s">
        <v>53</v>
      </c>
      <c r="B28" s="24" t="s">
        <v>54</v>
      </c>
      <c r="C28" s="22" t="s">
        <v>24</v>
      </c>
      <c r="D28" s="22" t="s">
        <v>55</v>
      </c>
      <c r="E28" s="22" t="s">
        <v>19</v>
      </c>
      <c r="F28" s="23">
        <v>-12.53</v>
      </c>
      <c r="G28" s="30"/>
    </row>
    <row r="29" spans="1:7" s="35" customFormat="1" ht="57">
      <c r="A29" s="31" t="s">
        <v>56</v>
      </c>
      <c r="B29" s="32" t="s">
        <v>57</v>
      </c>
      <c r="C29" s="33"/>
      <c r="D29" s="33"/>
      <c r="E29" s="33"/>
      <c r="F29" s="18">
        <f>SUM(F30,F35,F38)</f>
        <v>-1705.54013</v>
      </c>
      <c r="G29" s="34"/>
    </row>
    <row r="30" spans="1:7" s="35" customFormat="1" ht="45">
      <c r="A30" s="28" t="s">
        <v>58</v>
      </c>
      <c r="B30" s="36" t="s">
        <v>59</v>
      </c>
      <c r="C30" s="37"/>
      <c r="D30" s="37"/>
      <c r="E30" s="37"/>
      <c r="F30" s="23">
        <f>SUM(F31:F34)</f>
        <v>-1678.79013</v>
      </c>
      <c r="G30" s="34"/>
    </row>
    <row r="31" spans="1:7" s="35" customFormat="1" ht="75">
      <c r="A31" s="28" t="s">
        <v>60</v>
      </c>
      <c r="B31" s="36" t="s">
        <v>61</v>
      </c>
      <c r="C31" s="37" t="s">
        <v>18</v>
      </c>
      <c r="D31" s="37" t="s">
        <v>62</v>
      </c>
      <c r="E31" s="37" t="s">
        <v>13</v>
      </c>
      <c r="F31" s="23">
        <f>-5-0.441-1849.54913-9.273</f>
        <v>-1864.26313</v>
      </c>
      <c r="G31" s="34"/>
    </row>
    <row r="32" spans="1:7" s="35" customFormat="1" ht="120" hidden="1">
      <c r="A32" s="38" t="s">
        <v>63</v>
      </c>
      <c r="B32" s="36" t="s">
        <v>64</v>
      </c>
      <c r="C32" s="37" t="s">
        <v>18</v>
      </c>
      <c r="D32" s="37" t="s">
        <v>62</v>
      </c>
      <c r="E32" s="37" t="s">
        <v>13</v>
      </c>
      <c r="F32" s="23">
        <v>0</v>
      </c>
      <c r="G32" s="34"/>
    </row>
    <row r="33" spans="1:7" s="35" customFormat="1" ht="120">
      <c r="A33" s="38" t="s">
        <v>63</v>
      </c>
      <c r="B33" s="36" t="s">
        <v>65</v>
      </c>
      <c r="C33" s="37" t="s">
        <v>18</v>
      </c>
      <c r="D33" s="37" t="s">
        <v>62</v>
      </c>
      <c r="E33" s="37" t="s">
        <v>13</v>
      </c>
      <c r="F33" s="23">
        <v>9.273</v>
      </c>
      <c r="G33" s="34"/>
    </row>
    <row r="34" spans="1:7" s="35" customFormat="1" ht="105">
      <c r="A34" s="38" t="s">
        <v>66</v>
      </c>
      <c r="B34" s="36" t="s">
        <v>67</v>
      </c>
      <c r="C34" s="37" t="s">
        <v>18</v>
      </c>
      <c r="D34" s="37" t="s">
        <v>62</v>
      </c>
      <c r="E34" s="37" t="s">
        <v>13</v>
      </c>
      <c r="F34" s="23">
        <v>176.2</v>
      </c>
      <c r="G34" s="34"/>
    </row>
    <row r="35" spans="1:7" s="40" customFormat="1" ht="30">
      <c r="A35" s="28" t="s">
        <v>68</v>
      </c>
      <c r="B35" s="36" t="s">
        <v>69</v>
      </c>
      <c r="C35" s="37"/>
      <c r="D35" s="37"/>
      <c r="E35" s="37"/>
      <c r="F35" s="23">
        <f>F36</f>
        <v>-26.75</v>
      </c>
      <c r="G35" s="39"/>
    </row>
    <row r="36" spans="1:7" s="40" customFormat="1" ht="45">
      <c r="A36" s="28" t="s">
        <v>70</v>
      </c>
      <c r="B36" s="36" t="s">
        <v>71</v>
      </c>
      <c r="C36" s="37" t="s">
        <v>18</v>
      </c>
      <c r="D36" s="37" t="s">
        <v>62</v>
      </c>
      <c r="E36" s="37" t="s">
        <v>13</v>
      </c>
      <c r="F36" s="23">
        <v>-26.75</v>
      </c>
      <c r="G36" s="41"/>
    </row>
    <row r="37" spans="1:7" s="40" customFormat="1" ht="60" hidden="1">
      <c r="A37" s="28" t="s">
        <v>72</v>
      </c>
      <c r="B37" s="36" t="s">
        <v>73</v>
      </c>
      <c r="C37" s="37" t="s">
        <v>18</v>
      </c>
      <c r="D37" s="37" t="s">
        <v>62</v>
      </c>
      <c r="E37" s="37" t="s">
        <v>13</v>
      </c>
      <c r="F37" s="23">
        <v>0</v>
      </c>
      <c r="G37" s="41"/>
    </row>
    <row r="38" spans="1:7" s="40" customFormat="1" ht="60" hidden="1">
      <c r="A38" s="28" t="s">
        <v>74</v>
      </c>
      <c r="B38" s="36" t="s">
        <v>75</v>
      </c>
      <c r="C38" s="42"/>
      <c r="D38" s="37"/>
      <c r="E38" s="37"/>
      <c r="F38" s="23">
        <f>SUM(F39:F39)</f>
        <v>0</v>
      </c>
      <c r="G38" s="39"/>
    </row>
    <row r="39" spans="1:7" s="35" customFormat="1" ht="120" hidden="1">
      <c r="A39" s="28" t="s">
        <v>76</v>
      </c>
      <c r="B39" s="36" t="s">
        <v>77</v>
      </c>
      <c r="C39" s="42">
        <v>600</v>
      </c>
      <c r="D39" s="37" t="s">
        <v>62</v>
      </c>
      <c r="E39" s="37" t="s">
        <v>13</v>
      </c>
      <c r="F39" s="23">
        <v>0</v>
      </c>
      <c r="G39" s="34"/>
    </row>
    <row r="40" spans="1:7" s="45" customFormat="1" ht="57">
      <c r="A40" s="31" t="s">
        <v>78</v>
      </c>
      <c r="B40" s="32" t="s">
        <v>19</v>
      </c>
      <c r="C40" s="43"/>
      <c r="D40" s="37"/>
      <c r="E40" s="33"/>
      <c r="F40" s="18">
        <f>SUM(F41,F43,F46)</f>
        <v>-295.81443</v>
      </c>
      <c r="G40" s="44"/>
    </row>
    <row r="41" spans="1:7" s="45" customFormat="1" ht="60">
      <c r="A41" s="25" t="s">
        <v>79</v>
      </c>
      <c r="B41" s="36" t="s">
        <v>80</v>
      </c>
      <c r="C41" s="37"/>
      <c r="D41" s="37"/>
      <c r="E41" s="37"/>
      <c r="F41" s="23">
        <f>F42</f>
        <v>-348.5</v>
      </c>
      <c r="G41" s="44"/>
    </row>
    <row r="42" spans="1:7" s="35" customFormat="1" ht="45">
      <c r="A42" s="28" t="s">
        <v>81</v>
      </c>
      <c r="B42" s="36" t="s">
        <v>82</v>
      </c>
      <c r="C42" s="37" t="s">
        <v>24</v>
      </c>
      <c r="D42" s="37" t="s">
        <v>13</v>
      </c>
      <c r="E42" s="37" t="s">
        <v>83</v>
      </c>
      <c r="F42" s="23">
        <v>-348.5</v>
      </c>
      <c r="G42" s="34"/>
    </row>
    <row r="43" spans="1:7" s="35" customFormat="1" ht="15">
      <c r="A43" s="28" t="s">
        <v>84</v>
      </c>
      <c r="B43" s="36" t="s">
        <v>85</v>
      </c>
      <c r="C43" s="37"/>
      <c r="D43" s="37"/>
      <c r="E43" s="37"/>
      <c r="F43" s="23">
        <f>SUM(F44:F45)</f>
        <v>27.30557</v>
      </c>
      <c r="G43" s="34"/>
    </row>
    <row r="44" spans="1:7" s="35" customFormat="1" ht="30">
      <c r="A44" s="28" t="s">
        <v>86</v>
      </c>
      <c r="B44" s="36" t="s">
        <v>87</v>
      </c>
      <c r="C44" s="37" t="s">
        <v>24</v>
      </c>
      <c r="D44" s="37" t="s">
        <v>88</v>
      </c>
      <c r="E44" s="37" t="s">
        <v>13</v>
      </c>
      <c r="F44" s="23">
        <v>0.3189</v>
      </c>
      <c r="G44" s="34"/>
    </row>
    <row r="45" spans="1:7" s="35" customFormat="1" ht="30">
      <c r="A45" s="28" t="s">
        <v>89</v>
      </c>
      <c r="B45" s="36" t="s">
        <v>87</v>
      </c>
      <c r="C45" s="37" t="s">
        <v>90</v>
      </c>
      <c r="D45" s="37" t="s">
        <v>88</v>
      </c>
      <c r="E45" s="37" t="s">
        <v>13</v>
      </c>
      <c r="F45" s="23">
        <v>26.98667</v>
      </c>
      <c r="G45" s="34"/>
    </row>
    <row r="46" spans="1:7" s="35" customFormat="1" ht="45">
      <c r="A46" s="28" t="s">
        <v>91</v>
      </c>
      <c r="B46" s="36" t="s">
        <v>92</v>
      </c>
      <c r="C46" s="37"/>
      <c r="D46" s="37"/>
      <c r="E46" s="37"/>
      <c r="F46" s="23">
        <f>F47</f>
        <v>25.38</v>
      </c>
      <c r="G46" s="34"/>
    </row>
    <row r="47" spans="1:7" s="35" customFormat="1" ht="75">
      <c r="A47" s="28" t="s">
        <v>93</v>
      </c>
      <c r="B47" s="36" t="s">
        <v>94</v>
      </c>
      <c r="C47" s="37" t="s">
        <v>24</v>
      </c>
      <c r="D47" s="37" t="s">
        <v>13</v>
      </c>
      <c r="E47" s="37" t="s">
        <v>83</v>
      </c>
      <c r="F47" s="23">
        <v>25.38</v>
      </c>
      <c r="G47" s="34"/>
    </row>
    <row r="48" spans="1:7" s="35" customFormat="1" ht="57">
      <c r="A48" s="46" t="s">
        <v>95</v>
      </c>
      <c r="B48" s="32" t="s">
        <v>96</v>
      </c>
      <c r="C48" s="37"/>
      <c r="D48" s="37"/>
      <c r="E48" s="37"/>
      <c r="F48" s="18">
        <f>F49</f>
        <v>153.3837</v>
      </c>
      <c r="G48" s="34"/>
    </row>
    <row r="49" spans="1:7" s="35" customFormat="1" ht="105">
      <c r="A49" s="25" t="s">
        <v>97</v>
      </c>
      <c r="B49" s="36" t="s">
        <v>98</v>
      </c>
      <c r="C49" s="37"/>
      <c r="D49" s="37"/>
      <c r="E49" s="37"/>
      <c r="F49" s="23">
        <f>F50</f>
        <v>153.3837</v>
      </c>
      <c r="G49" s="34"/>
    </row>
    <row r="50" spans="1:7" s="35" customFormat="1" ht="45">
      <c r="A50" s="28" t="s">
        <v>99</v>
      </c>
      <c r="B50" s="36" t="s">
        <v>100</v>
      </c>
      <c r="C50" s="37" t="s">
        <v>24</v>
      </c>
      <c r="D50" s="37" t="s">
        <v>31</v>
      </c>
      <c r="E50" s="37" t="s">
        <v>88</v>
      </c>
      <c r="F50" s="23">
        <f>186.41434+0.441-33.47164</f>
        <v>153.3837</v>
      </c>
      <c r="G50" s="34"/>
    </row>
    <row r="51" spans="1:7" s="48" customFormat="1" ht="15">
      <c r="A51" s="31" t="s">
        <v>101</v>
      </c>
      <c r="B51" s="32">
        <v>99</v>
      </c>
      <c r="C51" s="43"/>
      <c r="D51" s="33"/>
      <c r="E51" s="33"/>
      <c r="F51" s="18">
        <f>F52</f>
        <v>-994.5035199999999</v>
      </c>
      <c r="G51" s="47"/>
    </row>
    <row r="52" spans="1:7" s="48" customFormat="1" ht="15">
      <c r="A52" s="20" t="s">
        <v>102</v>
      </c>
      <c r="B52" s="36">
        <v>999</v>
      </c>
      <c r="C52" s="42"/>
      <c r="D52" s="37"/>
      <c r="E52" s="37"/>
      <c r="F52" s="23">
        <f>SUM(F53:F73)</f>
        <v>-994.5035199999999</v>
      </c>
      <c r="G52" s="47"/>
    </row>
    <row r="53" spans="1:7" s="48" customFormat="1" ht="45">
      <c r="A53" s="25" t="s">
        <v>103</v>
      </c>
      <c r="B53" s="36" t="s">
        <v>104</v>
      </c>
      <c r="C53" s="42">
        <v>200</v>
      </c>
      <c r="D53" s="37" t="s">
        <v>13</v>
      </c>
      <c r="E53" s="37" t="s">
        <v>31</v>
      </c>
      <c r="F53" s="23">
        <v>-0.1</v>
      </c>
      <c r="G53" s="47"/>
    </row>
    <row r="54" spans="1:7" s="45" customFormat="1" ht="90">
      <c r="A54" s="28" t="s">
        <v>105</v>
      </c>
      <c r="B54" s="36" t="s">
        <v>106</v>
      </c>
      <c r="C54" s="37" t="s">
        <v>107</v>
      </c>
      <c r="D54" s="37" t="s">
        <v>13</v>
      </c>
      <c r="E54" s="37" t="s">
        <v>57</v>
      </c>
      <c r="F54" s="23">
        <v>-7.38492</v>
      </c>
      <c r="G54" s="44"/>
    </row>
    <row r="55" spans="1:7" s="35" customFormat="1" ht="75">
      <c r="A55" s="28" t="s">
        <v>108</v>
      </c>
      <c r="B55" s="36" t="s">
        <v>109</v>
      </c>
      <c r="C55" s="42">
        <v>100</v>
      </c>
      <c r="D55" s="37" t="s">
        <v>13</v>
      </c>
      <c r="E55" s="37" t="s">
        <v>57</v>
      </c>
      <c r="F55" s="23">
        <v>-8.42565</v>
      </c>
      <c r="G55" s="34"/>
    </row>
    <row r="56" spans="1:7" s="35" customFormat="1" ht="45">
      <c r="A56" s="25" t="s">
        <v>103</v>
      </c>
      <c r="B56" s="36" t="s">
        <v>104</v>
      </c>
      <c r="C56" s="42">
        <v>200</v>
      </c>
      <c r="D56" s="37" t="s">
        <v>13</v>
      </c>
      <c r="E56" s="37" t="s">
        <v>57</v>
      </c>
      <c r="F56" s="23">
        <f>348.5-115.87853</f>
        <v>232.62147</v>
      </c>
      <c r="G56" s="34"/>
    </row>
    <row r="57" spans="1:7" s="35" customFormat="1" ht="90" hidden="1">
      <c r="A57" s="28" t="s">
        <v>110</v>
      </c>
      <c r="B57" s="36" t="s">
        <v>111</v>
      </c>
      <c r="C57" s="42">
        <v>500</v>
      </c>
      <c r="D57" s="37" t="s">
        <v>13</v>
      </c>
      <c r="E57" s="37" t="s">
        <v>57</v>
      </c>
      <c r="F57" s="23"/>
      <c r="G57" s="34"/>
    </row>
    <row r="58" spans="1:7" s="49" customFormat="1" ht="30">
      <c r="A58" s="28" t="s">
        <v>112</v>
      </c>
      <c r="B58" s="36" t="s">
        <v>113</v>
      </c>
      <c r="C58" s="42">
        <v>800</v>
      </c>
      <c r="D58" s="37" t="s">
        <v>13</v>
      </c>
      <c r="E58" s="37" t="s">
        <v>96</v>
      </c>
      <c r="F58" s="23">
        <v>-68.6</v>
      </c>
      <c r="G58" s="41"/>
    </row>
    <row r="59" spans="1:7" s="49" customFormat="1" ht="90">
      <c r="A59" s="25" t="s">
        <v>114</v>
      </c>
      <c r="B59" s="36" t="s">
        <v>115</v>
      </c>
      <c r="C59" s="42">
        <v>100</v>
      </c>
      <c r="D59" s="37" t="s">
        <v>13</v>
      </c>
      <c r="E59" s="37" t="s">
        <v>83</v>
      </c>
      <c r="F59" s="23">
        <v>-627.8</v>
      </c>
      <c r="G59" s="41"/>
    </row>
    <row r="60" spans="1:7" s="49" customFormat="1" ht="90">
      <c r="A60" s="28" t="s">
        <v>116</v>
      </c>
      <c r="B60" s="36" t="s">
        <v>117</v>
      </c>
      <c r="C60" s="42">
        <v>100</v>
      </c>
      <c r="D60" s="37" t="s">
        <v>13</v>
      </c>
      <c r="E60" s="37" t="s">
        <v>83</v>
      </c>
      <c r="F60" s="23">
        <f>-55.12557-77.59704</f>
        <v>-132.72261</v>
      </c>
      <c r="G60" s="41"/>
    </row>
    <row r="61" spans="1:7" s="49" customFormat="1" ht="60">
      <c r="A61" s="28" t="s">
        <v>118</v>
      </c>
      <c r="B61" s="36" t="s">
        <v>119</v>
      </c>
      <c r="C61" s="42">
        <v>200</v>
      </c>
      <c r="D61" s="37" t="s">
        <v>13</v>
      </c>
      <c r="E61" s="37" t="s">
        <v>83</v>
      </c>
      <c r="F61" s="23">
        <f>-279.06971+0.98519</f>
        <v>-278.08452</v>
      </c>
      <c r="G61" s="41"/>
    </row>
    <row r="62" spans="1:7" s="49" customFormat="1" ht="60">
      <c r="A62" s="28" t="s">
        <v>118</v>
      </c>
      <c r="B62" s="36" t="s">
        <v>119</v>
      </c>
      <c r="C62" s="42">
        <v>800</v>
      </c>
      <c r="D62" s="37" t="s">
        <v>13</v>
      </c>
      <c r="E62" s="37" t="s">
        <v>83</v>
      </c>
      <c r="F62" s="23">
        <v>-16.22029</v>
      </c>
      <c r="G62" s="41"/>
    </row>
    <row r="63" spans="1:7" s="49" customFormat="1" ht="60">
      <c r="A63" s="50" t="s">
        <v>120</v>
      </c>
      <c r="B63" s="36" t="s">
        <v>121</v>
      </c>
      <c r="C63" s="42">
        <v>200</v>
      </c>
      <c r="D63" s="37" t="s">
        <v>13</v>
      </c>
      <c r="E63" s="37" t="s">
        <v>83</v>
      </c>
      <c r="F63" s="54">
        <v>5</v>
      </c>
      <c r="G63" s="41"/>
    </row>
    <row r="64" spans="1:7" s="35" customFormat="1" ht="90">
      <c r="A64" s="29" t="s">
        <v>122</v>
      </c>
      <c r="B64" s="36" t="s">
        <v>123</v>
      </c>
      <c r="C64" s="37" t="s">
        <v>107</v>
      </c>
      <c r="D64" s="37" t="s">
        <v>26</v>
      </c>
      <c r="E64" s="37" t="s">
        <v>31</v>
      </c>
      <c r="F64" s="23">
        <v>-0.34278</v>
      </c>
      <c r="G64" s="34"/>
    </row>
    <row r="65" spans="1:7" s="35" customFormat="1" ht="60">
      <c r="A65" s="28" t="s">
        <v>124</v>
      </c>
      <c r="B65" s="36" t="s">
        <v>123</v>
      </c>
      <c r="C65" s="37" t="s">
        <v>24</v>
      </c>
      <c r="D65" s="37" t="s">
        <v>26</v>
      </c>
      <c r="E65" s="37" t="s">
        <v>31</v>
      </c>
      <c r="F65" s="23">
        <v>0.34278</v>
      </c>
      <c r="G65" s="34"/>
    </row>
    <row r="66" spans="1:7" s="35" customFormat="1" ht="60" hidden="1">
      <c r="A66" s="25" t="s">
        <v>125</v>
      </c>
      <c r="B66" s="51" t="s">
        <v>126</v>
      </c>
      <c r="C66" s="22" t="s">
        <v>127</v>
      </c>
      <c r="D66" s="24" t="s">
        <v>19</v>
      </c>
      <c r="E66" s="22" t="s">
        <v>13</v>
      </c>
      <c r="F66" s="23">
        <v>0</v>
      </c>
      <c r="G66" s="34"/>
    </row>
    <row r="67" spans="1:7" s="35" customFormat="1" ht="45">
      <c r="A67" s="28" t="s">
        <v>70</v>
      </c>
      <c r="B67" s="36" t="s">
        <v>128</v>
      </c>
      <c r="C67" s="37" t="s">
        <v>18</v>
      </c>
      <c r="D67" s="37" t="s">
        <v>129</v>
      </c>
      <c r="E67" s="37" t="s">
        <v>129</v>
      </c>
      <c r="F67" s="23">
        <v>-13.1</v>
      </c>
      <c r="G67" s="44"/>
    </row>
    <row r="68" spans="1:7" s="35" customFormat="1" ht="60">
      <c r="A68" s="28" t="s">
        <v>130</v>
      </c>
      <c r="B68" s="36" t="s">
        <v>131</v>
      </c>
      <c r="C68" s="37" t="s">
        <v>18</v>
      </c>
      <c r="D68" s="37" t="s">
        <v>62</v>
      </c>
      <c r="E68" s="37" t="s">
        <v>13</v>
      </c>
      <c r="F68" s="23">
        <v>-72.4</v>
      </c>
      <c r="G68" s="34"/>
    </row>
    <row r="69" spans="1:7" s="53" customFormat="1" ht="30" hidden="1">
      <c r="A69" s="28" t="s">
        <v>132</v>
      </c>
      <c r="B69" s="36" t="s">
        <v>133</v>
      </c>
      <c r="C69" s="42">
        <v>500</v>
      </c>
      <c r="D69" s="37" t="s">
        <v>88</v>
      </c>
      <c r="E69" s="37" t="s">
        <v>31</v>
      </c>
      <c r="F69" s="23">
        <v>0</v>
      </c>
      <c r="G69" s="52"/>
    </row>
    <row r="70" spans="1:7" s="53" customFormat="1" ht="45">
      <c r="A70" s="28" t="s">
        <v>134</v>
      </c>
      <c r="B70" s="36" t="s">
        <v>135</v>
      </c>
      <c r="C70" s="42">
        <v>500</v>
      </c>
      <c r="D70" s="37" t="s">
        <v>88</v>
      </c>
      <c r="E70" s="37" t="s">
        <v>31</v>
      </c>
      <c r="F70" s="23">
        <v>-9.887</v>
      </c>
      <c r="G70" s="52"/>
    </row>
    <row r="71" spans="1:7" s="53" customFormat="1" ht="30">
      <c r="A71" s="29" t="s">
        <v>138</v>
      </c>
      <c r="B71" s="24" t="s">
        <v>139</v>
      </c>
      <c r="C71" s="42">
        <v>300</v>
      </c>
      <c r="D71" s="37" t="s">
        <v>88</v>
      </c>
      <c r="E71" s="37" t="s">
        <v>31</v>
      </c>
      <c r="F71" s="23">
        <v>68.6</v>
      </c>
      <c r="G71" s="52"/>
    </row>
    <row r="72" spans="1:7" s="53" customFormat="1" ht="45" hidden="1">
      <c r="A72" s="28" t="s">
        <v>134</v>
      </c>
      <c r="B72" s="36" t="s">
        <v>136</v>
      </c>
      <c r="C72" s="42">
        <v>500</v>
      </c>
      <c r="D72" s="37" t="s">
        <v>88</v>
      </c>
      <c r="E72" s="37" t="s">
        <v>31</v>
      </c>
      <c r="F72" s="23">
        <v>0</v>
      </c>
      <c r="G72" s="52"/>
    </row>
    <row r="73" spans="1:8" s="56" customFormat="1" ht="45">
      <c r="A73" s="28" t="s">
        <v>70</v>
      </c>
      <c r="B73" s="36" t="s">
        <v>128</v>
      </c>
      <c r="C73" s="42">
        <v>600</v>
      </c>
      <c r="D73" s="37" t="s">
        <v>96</v>
      </c>
      <c r="E73" s="37" t="s">
        <v>26</v>
      </c>
      <c r="F73" s="54">
        <v>-66</v>
      </c>
      <c r="G73" s="44"/>
      <c r="H73" s="55"/>
    </row>
    <row r="74" spans="1:7" s="63" customFormat="1" ht="15.75">
      <c r="A74" s="57" t="s">
        <v>137</v>
      </c>
      <c r="B74" s="58"/>
      <c r="C74" s="59"/>
      <c r="D74" s="60"/>
      <c r="E74" s="60"/>
      <c r="F74" s="61">
        <f>SUM(F9,F14,F17,F29,F40,F48,F51)</f>
        <v>-2667.31827</v>
      </c>
      <c r="G74" s="62"/>
    </row>
  </sheetData>
  <sheetProtection selectLockedCells="1" selectUnlockedCells="1"/>
  <mergeCells count="4">
    <mergeCell ref="C1:F1"/>
    <mergeCell ref="C2:F2"/>
    <mergeCell ref="C3:F3"/>
    <mergeCell ref="A5:F5"/>
  </mergeCells>
  <printOptions/>
  <pageMargins left="0.7875" right="0.19652777777777777" top="0.39375" bottom="0.19652777777777777" header="0.5118055555555555" footer="0.5118055555555555"/>
  <pageSetup fitToHeight="0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dcterms:modified xsi:type="dcterms:W3CDTF">2017-12-22T12:17:34Z</dcterms:modified>
  <cp:category/>
  <cp:version/>
  <cp:contentType/>
  <cp:contentStatus/>
</cp:coreProperties>
</file>